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80" tabRatio="500" firstSheet="6" activeTab="6"/>
  </bookViews>
  <sheets>
    <sheet name="Best" sheetId="1" r:id="rId1"/>
    <sheet name="Average" sheetId="2" r:id="rId2"/>
    <sheet name="Cluster" sheetId="3" r:id="rId3"/>
    <sheet name="PF00048" sheetId="5" r:id="rId4"/>
    <sheet name="PF00014" sheetId="6" r:id="rId5"/>
    <sheet name="PF00018" sheetId="7" r:id="rId6"/>
    <sheet name="PF00240" sheetId="8" r:id="rId7"/>
    <sheet name="PF01361" sheetId="9" r:id="rId8"/>
    <sheet name="PF01423" sheetId="10" r:id="rId9"/>
    <sheet name="ProteinG" sheetId="11" r:id="rId10"/>
    <sheet name="MutantsA" sheetId="13" r:id="rId11"/>
    <sheet name="MutantsB" sheetId="14" r:id="rId12"/>
    <sheet name="Ubiquitin" sheetId="12" r:id="rId13"/>
    <sheet name="Sheet1" sheetId="15" r:id="rId14"/>
  </sheets>
  <definedNames>
    <definedName name="delete" localSheetId="13">Sheet1!$C$3:$BV$7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14" l="1"/>
  <c r="Q45" i="14"/>
  <c r="R45" i="14"/>
  <c r="S45" i="14"/>
  <c r="T45" i="14"/>
  <c r="O45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G57" i="14"/>
  <c r="P3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G116" i="14"/>
  <c r="P4" i="14"/>
  <c r="P9" i="14"/>
  <c r="Q9" i="14"/>
  <c r="R9" i="14"/>
  <c r="S9" i="14"/>
  <c r="O9" i="14"/>
  <c r="T17" i="14"/>
  <c r="T16" i="14"/>
  <c r="T15" i="14"/>
  <c r="R14" i="14"/>
  <c r="Q14" i="14"/>
  <c r="R13" i="14"/>
  <c r="Q13" i="14"/>
  <c r="P46" i="13"/>
  <c r="Q46" i="13"/>
  <c r="R46" i="13"/>
  <c r="S46" i="13"/>
  <c r="T46" i="13"/>
  <c r="O46" i="13"/>
  <c r="P45" i="13"/>
  <c r="Q45" i="13"/>
  <c r="R45" i="13"/>
  <c r="S45" i="13"/>
  <c r="T45" i="13"/>
  <c r="O45" i="13"/>
  <c r="T19" i="13"/>
  <c r="T18" i="13"/>
  <c r="S16" i="13"/>
  <c r="R16" i="13"/>
  <c r="R15" i="13"/>
  <c r="Q15" i="13"/>
  <c r="AB19" i="13"/>
  <c r="AB18" i="13"/>
  <c r="AA16" i="13"/>
  <c r="Z16" i="13"/>
  <c r="Z15" i="13"/>
  <c r="Y15" i="13"/>
  <c r="S18" i="13"/>
  <c r="S17" i="13"/>
  <c r="R17" i="13"/>
  <c r="T16" i="13"/>
  <c r="Q16" i="13"/>
  <c r="T15" i="13"/>
  <c r="S15" i="13"/>
  <c r="S9" i="13"/>
  <c r="R9" i="13"/>
  <c r="Q9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G116" i="13"/>
  <c r="P4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G175" i="13"/>
  <c r="P5" i="13"/>
  <c r="P9" i="13"/>
  <c r="O9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G234" i="13"/>
  <c r="P6" i="13"/>
  <c r="P10" i="13"/>
  <c r="Q10" i="13"/>
  <c r="R10" i="13"/>
  <c r="S10" i="13"/>
  <c r="O10" i="13"/>
  <c r="AJ19" i="13"/>
  <c r="AJ18" i="13"/>
  <c r="AJ17" i="13"/>
  <c r="AI16" i="13"/>
  <c r="AH16" i="13"/>
  <c r="AH15" i="13"/>
  <c r="AG15" i="13"/>
  <c r="S14" i="14"/>
  <c r="S15" i="14"/>
  <c r="T14" i="14"/>
  <c r="S13" i="14"/>
  <c r="T13" i="14"/>
  <c r="S16" i="14"/>
  <c r="R15" i="14"/>
  <c r="AI18" i="13"/>
  <c r="AI17" i="13"/>
  <c r="AH17" i="13"/>
  <c r="AJ16" i="13"/>
  <c r="AG16" i="13"/>
  <c r="AJ15" i="13"/>
  <c r="AI15" i="13"/>
  <c r="Y16" i="13"/>
  <c r="Z17" i="13"/>
  <c r="AA17" i="13"/>
  <c r="AA18" i="13"/>
  <c r="AB16" i="13"/>
  <c r="AA15" i="13"/>
  <c r="AB15" i="13"/>
  <c r="P4" i="11"/>
  <c r="O4" i="11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G175" i="14"/>
  <c r="P5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G234" i="14"/>
  <c r="P6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G293" i="14"/>
  <c r="P7" i="14"/>
  <c r="P8" i="14"/>
  <c r="Q7" i="14"/>
  <c r="Q8" i="14"/>
  <c r="R8" i="14"/>
  <c r="S8" i="14"/>
  <c r="O8" i="14"/>
  <c r="I234" i="14"/>
  <c r="I235" i="14"/>
  <c r="D116" i="14"/>
  <c r="J117" i="14"/>
  <c r="G117" i="14"/>
  <c r="D293" i="14"/>
  <c r="J294" i="14"/>
  <c r="D234" i="14"/>
  <c r="J235" i="14"/>
  <c r="D175" i="14"/>
  <c r="J176" i="14"/>
  <c r="D57" i="14"/>
  <c r="J58" i="14"/>
  <c r="H293" i="14"/>
  <c r="H294" i="14"/>
  <c r="I293" i="14"/>
  <c r="H234" i="14"/>
  <c r="H235" i="14"/>
  <c r="I175" i="14"/>
  <c r="I176" i="14"/>
  <c r="H175" i="14"/>
  <c r="H176" i="14"/>
  <c r="H116" i="14"/>
  <c r="H117" i="14"/>
  <c r="I116" i="14"/>
  <c r="I57" i="14"/>
  <c r="I58" i="14"/>
  <c r="H57" i="14"/>
  <c r="H58" i="14"/>
  <c r="S8" i="13"/>
  <c r="I57" i="13"/>
  <c r="G57" i="13"/>
  <c r="I58" i="13"/>
  <c r="I234" i="13"/>
  <c r="I235" i="13"/>
  <c r="I175" i="13"/>
  <c r="I176" i="13"/>
  <c r="R8" i="13"/>
  <c r="H293" i="13"/>
  <c r="G293" i="13"/>
  <c r="H294" i="13"/>
  <c r="H234" i="13"/>
  <c r="H235" i="13"/>
  <c r="Q8" i="13"/>
  <c r="D57" i="13"/>
  <c r="D5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P3" i="13"/>
  <c r="P8" i="13"/>
  <c r="O8" i="13"/>
  <c r="D293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D234" i="13"/>
  <c r="J235" i="13"/>
  <c r="D175" i="13"/>
  <c r="J176" i="13"/>
  <c r="D116" i="13"/>
  <c r="J117" i="13"/>
  <c r="J58" i="13"/>
  <c r="I293" i="13"/>
  <c r="H175" i="13"/>
  <c r="H116" i="13"/>
  <c r="I116" i="13"/>
  <c r="H57" i="13"/>
  <c r="D294" i="14"/>
  <c r="E293" i="14"/>
  <c r="E294" i="14"/>
  <c r="F293" i="14"/>
  <c r="F294" i="14"/>
  <c r="G294" i="14"/>
  <c r="C293" i="14"/>
  <c r="C294" i="14"/>
  <c r="D235" i="14"/>
  <c r="E234" i="14"/>
  <c r="E235" i="14"/>
  <c r="F234" i="14"/>
  <c r="F235" i="14"/>
  <c r="G235" i="14"/>
  <c r="C234" i="14"/>
  <c r="C235" i="14"/>
  <c r="D176" i="14"/>
  <c r="E175" i="14"/>
  <c r="E176" i="14"/>
  <c r="F175" i="14"/>
  <c r="F176" i="14"/>
  <c r="G176" i="14"/>
  <c r="C175" i="14"/>
  <c r="C176" i="14"/>
  <c r="D117" i="14"/>
  <c r="E116" i="14"/>
  <c r="E117" i="14"/>
  <c r="F116" i="14"/>
  <c r="F117" i="14"/>
  <c r="C116" i="14"/>
  <c r="C117" i="14"/>
  <c r="D58" i="14"/>
  <c r="E57" i="14"/>
  <c r="E58" i="14"/>
  <c r="F57" i="14"/>
  <c r="F58" i="14"/>
  <c r="G58" i="14"/>
  <c r="C57" i="14"/>
  <c r="C58" i="14"/>
  <c r="D294" i="13"/>
  <c r="E293" i="13"/>
  <c r="E294" i="13"/>
  <c r="F293" i="13"/>
  <c r="F294" i="13"/>
  <c r="G294" i="13"/>
  <c r="C293" i="13"/>
  <c r="C294" i="13"/>
  <c r="D235" i="13"/>
  <c r="E234" i="13"/>
  <c r="E235" i="13"/>
  <c r="F234" i="13"/>
  <c r="F235" i="13"/>
  <c r="G235" i="13"/>
  <c r="C234" i="13"/>
  <c r="C235" i="13"/>
  <c r="D176" i="13"/>
  <c r="E175" i="13"/>
  <c r="E176" i="13"/>
  <c r="F175" i="13"/>
  <c r="F176" i="13"/>
  <c r="G176" i="13"/>
  <c r="C175" i="13"/>
  <c r="C176" i="13"/>
  <c r="D117" i="13"/>
  <c r="E116" i="13"/>
  <c r="E117" i="13"/>
  <c r="F116" i="13"/>
  <c r="F117" i="13"/>
  <c r="G117" i="13"/>
  <c r="C116" i="13"/>
  <c r="C117" i="13"/>
  <c r="E57" i="13"/>
  <c r="E58" i="13"/>
  <c r="F57" i="13"/>
  <c r="F58" i="13"/>
  <c r="G58" i="13"/>
  <c r="C57" i="13"/>
  <c r="C58" i="13"/>
  <c r="I102" i="6"/>
  <c r="L102" i="6"/>
  <c r="I103" i="6"/>
  <c r="G57" i="12"/>
  <c r="J57" i="12"/>
  <c r="G58" i="12"/>
  <c r="D57" i="12"/>
  <c r="E57" i="12"/>
  <c r="F57" i="12"/>
  <c r="H57" i="12"/>
  <c r="I57" i="12"/>
  <c r="C57" i="12"/>
  <c r="V34" i="10"/>
  <c r="T35" i="10"/>
  <c r="K47" i="10"/>
  <c r="O47" i="10"/>
  <c r="K48" i="10"/>
  <c r="K49" i="10"/>
  <c r="L47" i="10"/>
  <c r="L48" i="10"/>
  <c r="L49" i="10"/>
  <c r="J47" i="10"/>
  <c r="J48" i="10"/>
  <c r="J49" i="10"/>
  <c r="N48" i="10"/>
  <c r="D49" i="10"/>
  <c r="D47" i="10"/>
  <c r="C47" i="10"/>
  <c r="M47" i="8"/>
  <c r="R47" i="8"/>
  <c r="M48" i="8"/>
  <c r="M49" i="8"/>
  <c r="N47" i="8"/>
  <c r="N48" i="8"/>
  <c r="N49" i="8"/>
  <c r="L47" i="8"/>
  <c r="L48" i="8"/>
  <c r="L49" i="8"/>
  <c r="D47" i="8"/>
  <c r="D48" i="8"/>
  <c r="E47" i="8"/>
  <c r="E48" i="8"/>
  <c r="F47" i="8"/>
  <c r="F48" i="8"/>
  <c r="G47" i="8"/>
  <c r="G48" i="8"/>
  <c r="H47" i="8"/>
  <c r="H48" i="8"/>
  <c r="I47" i="8"/>
  <c r="I48" i="8"/>
  <c r="J47" i="8"/>
  <c r="J48" i="8"/>
  <c r="K47" i="8"/>
  <c r="K48" i="8"/>
  <c r="C47" i="8"/>
  <c r="C48" i="8"/>
  <c r="AE18" i="7"/>
  <c r="O62" i="7"/>
  <c r="J62" i="7"/>
  <c r="H62" i="7"/>
  <c r="J63" i="7"/>
  <c r="J64" i="7"/>
  <c r="K62" i="7"/>
  <c r="K63" i="7"/>
  <c r="K64" i="7"/>
  <c r="L62" i="7"/>
  <c r="L63" i="7"/>
  <c r="L64" i="7"/>
  <c r="M62" i="7"/>
  <c r="M63" i="7"/>
  <c r="M64" i="7"/>
  <c r="I62" i="7"/>
  <c r="I63" i="7"/>
  <c r="I64" i="7"/>
  <c r="D62" i="7"/>
  <c r="D63" i="7"/>
  <c r="E62" i="7"/>
  <c r="E63" i="7"/>
  <c r="F62" i="7"/>
  <c r="F63" i="7"/>
  <c r="G62" i="7"/>
  <c r="G63" i="7"/>
  <c r="H63" i="7"/>
  <c r="C62" i="7"/>
  <c r="C63" i="7"/>
  <c r="D58" i="12"/>
  <c r="E58" i="12"/>
  <c r="F58" i="12"/>
  <c r="H58" i="12"/>
  <c r="I58" i="12"/>
  <c r="J58" i="12"/>
  <c r="C58" i="12"/>
  <c r="G57" i="11"/>
  <c r="H57" i="11"/>
  <c r="K55" i="11"/>
  <c r="D58" i="11"/>
  <c r="I57" i="11"/>
  <c r="E57" i="11"/>
  <c r="F57" i="11"/>
  <c r="C57" i="11"/>
  <c r="D57" i="11"/>
</calcChain>
</file>

<file path=xl/connections.xml><?xml version="1.0" encoding="utf-8"?>
<connections xmlns="http://schemas.openxmlformats.org/spreadsheetml/2006/main">
  <connection id="1" name="delete.txt" type="6" refreshedVersion="0" background="1" saveData="1">
    <textPr fileType="mac" sourceFile="Macintosh HD:Users:dcbecerrar:Desktop:delete.txt" space="1" consecutive="1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<sst xmlns="http://schemas.openxmlformats.org/spreadsheetml/2006/main" count="5131" uniqueCount="876">
  <si>
    <t>Protein</t>
  </si>
  <si>
    <t>f</t>
  </si>
  <si>
    <t>a</t>
  </si>
  <si>
    <t>c</t>
  </si>
  <si>
    <t>f12</t>
  </si>
  <si>
    <t>a12</t>
  </si>
  <si>
    <t>c12</t>
  </si>
  <si>
    <t>f24</t>
  </si>
  <si>
    <t>c24</t>
  </si>
  <si>
    <t>a24</t>
  </si>
  <si>
    <t>Exact Agreement</t>
  </si>
  <si>
    <t xml:space="preserve"> 2 Agreement</t>
  </si>
  <si>
    <t>1PTQ</t>
  </si>
  <si>
    <t>summary_one_2_0.4_7</t>
  </si>
  <si>
    <t>summary_one_4_0.7_6</t>
  </si>
  <si>
    <t>summary_one_5_0.7_7</t>
  </si>
  <si>
    <t>summary_two_2_0.4_7</t>
  </si>
  <si>
    <t>summary_two_4_0.3_7</t>
  </si>
  <si>
    <t>summary_two_4_0.7_6</t>
  </si>
  <si>
    <t>summary_two_5_0.7_7</t>
  </si>
  <si>
    <t>1BX7</t>
  </si>
  <si>
    <t>summary_two_1_0.6_5</t>
  </si>
  <si>
    <t>summary_two_2_0.3_6</t>
  </si>
  <si>
    <t>summary_two_5_0.7_5</t>
  </si>
  <si>
    <t>summary_two_5_0.4_5</t>
  </si>
  <si>
    <t>summary_two_5_0.5_5</t>
  </si>
  <si>
    <t>summary_two_5_0.7_6</t>
  </si>
  <si>
    <t>1JJ2</t>
  </si>
  <si>
    <t>summary_two_5_0.3_6</t>
  </si>
  <si>
    <t>summary_two_5_0.5_7</t>
  </si>
  <si>
    <t>1D0D</t>
  </si>
  <si>
    <t>summary_two_4_0.6_5</t>
  </si>
  <si>
    <t>summary_two_5_0.3_5</t>
  </si>
  <si>
    <t>summary_two_3_0.6_6</t>
  </si>
  <si>
    <t>summary_two_5_0.5_6</t>
  </si>
  <si>
    <t>1BUN</t>
  </si>
  <si>
    <t>summary_one_4_0.3_7</t>
  </si>
  <si>
    <t>summary_two_3_0.3_5</t>
  </si>
  <si>
    <t>summary_two_5_0.3_7</t>
  </si>
  <si>
    <t>1BJP</t>
  </si>
  <si>
    <t>summary_one_2_0.3_4</t>
  </si>
  <si>
    <t>summary_one_4_0.3_4</t>
  </si>
  <si>
    <t>summary_one_4_0.4_4</t>
  </si>
  <si>
    <t>summary_two_2_0.3_4</t>
  </si>
  <si>
    <t>summary_two_4_0.3_4</t>
  </si>
  <si>
    <t>1ICF</t>
  </si>
  <si>
    <t>summary_two_5_0.6_6</t>
  </si>
  <si>
    <t>1GYJ</t>
  </si>
  <si>
    <t>summary_one_3_0.3_2</t>
  </si>
  <si>
    <t>summary_one_5_0.4_4</t>
  </si>
  <si>
    <t>summary_two_3_0.3_2</t>
  </si>
  <si>
    <t>summary_two_5_0.4_4</t>
  </si>
  <si>
    <t>1QGW</t>
  </si>
  <si>
    <t>1YCQ</t>
  </si>
  <si>
    <t>summary_two_1_0.6_6</t>
  </si>
  <si>
    <t>1T3U</t>
  </si>
  <si>
    <t>summary_two_1_0.3_7</t>
  </si>
  <si>
    <t>1A5K</t>
  </si>
  <si>
    <t>ONE</t>
  </si>
  <si>
    <t>null</t>
  </si>
  <si>
    <t>summary_two_2_0.5_6</t>
  </si>
  <si>
    <t>summary_one_4_0.3_5</t>
  </si>
  <si>
    <t>summary_two_3_0.7_6</t>
  </si>
  <si>
    <t>summary_one_2_0.6_7</t>
  </si>
  <si>
    <t>summary_one_1_0.3_5</t>
  </si>
  <si>
    <t>summary_one_2_0.3_5</t>
  </si>
  <si>
    <t>summary_two_3_0.5_5</t>
  </si>
  <si>
    <t>summary_two_2_0.3_5</t>
  </si>
  <si>
    <t>summary_two_3_0.6_7</t>
  </si>
  <si>
    <t>summary_two_1_0.5_7</t>
  </si>
  <si>
    <t>summary_two_5_0.6_7</t>
  </si>
  <si>
    <t>summary_one_5_0.3_7</t>
  </si>
  <si>
    <t>summary_two_4_0.3_6</t>
  </si>
  <si>
    <t>summary_two_4_0.5_5</t>
  </si>
  <si>
    <t>summary_one_3_0.4_2</t>
  </si>
  <si>
    <t>summary_one_2_0.3_2</t>
  </si>
  <si>
    <t>summary_two_4_0.5_4</t>
  </si>
  <si>
    <t>summary_two_4_0.4_2</t>
  </si>
  <si>
    <t>summary_two_1_0.4_2</t>
  </si>
  <si>
    <t>summary_one_3_0.6_7</t>
  </si>
  <si>
    <t>summary_one_4_0.4_7</t>
  </si>
  <si>
    <t>summary_one_4_0.6_7</t>
  </si>
  <si>
    <t>summary_one_4_0.4_6</t>
  </si>
  <si>
    <t>summary_two_4_0.4_7</t>
  </si>
  <si>
    <t>summary_two_4_0.6_7</t>
  </si>
  <si>
    <t>summary_two_3_0.3_6</t>
  </si>
  <si>
    <t>summary_two_4_0.3_5</t>
  </si>
  <si>
    <t>SET 2</t>
  </si>
  <si>
    <t>TWO</t>
  </si>
  <si>
    <t>1KRL</t>
  </si>
  <si>
    <t>summary_one_3_0.4_16</t>
  </si>
  <si>
    <t>summary_one_3_0.3_18</t>
  </si>
  <si>
    <t>summary_one_5_0.6_15</t>
  </si>
  <si>
    <t>summary_one_4_0.3_13</t>
  </si>
  <si>
    <t>summary_one_5_0.7_13</t>
  </si>
  <si>
    <t>summary_one_4_0.5_14</t>
  </si>
  <si>
    <t>summary_one_3_0.7_14</t>
  </si>
  <si>
    <t>summary_one_2_0.6_14</t>
  </si>
  <si>
    <t>summary_one_4_0.7_15</t>
  </si>
  <si>
    <t>summary_one_3_0.4_18</t>
  </si>
  <si>
    <t>summary_one_2_0.4_16</t>
  </si>
  <si>
    <t>summary_one_2_0.6_12</t>
  </si>
  <si>
    <t>summary_two_3_0.4_16</t>
  </si>
  <si>
    <t>summary_two_3_0.3_18</t>
  </si>
  <si>
    <t>summary_two_5_0.4_15</t>
  </si>
  <si>
    <t>summary_two_2_0.6_12</t>
  </si>
  <si>
    <t>summary_two_5_0.6_15</t>
  </si>
  <si>
    <t>summary_two_4_0.5_14</t>
  </si>
  <si>
    <t>summary_two_4_0.7_15</t>
  </si>
  <si>
    <t>summary_two_3_0.7_14</t>
  </si>
  <si>
    <t>summary_two_5_0.7_13</t>
  </si>
  <si>
    <t>1H59</t>
  </si>
  <si>
    <t>summary_one_1_0.6_18</t>
  </si>
  <si>
    <t>summary_one_3_0.6_19</t>
  </si>
  <si>
    <t>summary_one_4_0.6_16</t>
  </si>
  <si>
    <t>summary_one_4_0.5_18</t>
  </si>
  <si>
    <t>summary_one_5_0.4_15</t>
  </si>
  <si>
    <t>summary_one_5_0.5_16</t>
  </si>
  <si>
    <t>summary_one_5_0.7_17</t>
  </si>
  <si>
    <t>summary_two_3_0.6_19</t>
  </si>
  <si>
    <t>summary_two_4_0.7_16</t>
  </si>
  <si>
    <t>summary_two_5_0.7_17</t>
  </si>
  <si>
    <t>summary_two_2_0.5_14</t>
  </si>
  <si>
    <t>summary_two_2_0.7_14</t>
  </si>
  <si>
    <t>summary_two_1_0.3_15</t>
  </si>
  <si>
    <t>summary_two_5_0.6_19</t>
  </si>
  <si>
    <t>summary_two_1_0.7_19</t>
  </si>
  <si>
    <t>summary_two_3_0.3_15</t>
  </si>
  <si>
    <t>summary_two_4_0.6_16</t>
  </si>
  <si>
    <t>1B13</t>
  </si>
  <si>
    <t>summary_one_5_0.7_32</t>
  </si>
  <si>
    <t>summary_two_5_0.3_21</t>
  </si>
  <si>
    <t>summary_two_1_0.4_23</t>
  </si>
  <si>
    <t>summary_two_5_0.7_32</t>
  </si>
  <si>
    <t>1BXY</t>
  </si>
  <si>
    <t>summary_one_1_0.7_11</t>
  </si>
  <si>
    <t>summary_one_4_0.7_12</t>
  </si>
  <si>
    <t>summary_one_3_0.7_15</t>
  </si>
  <si>
    <t>summary_one_4_0.5_11</t>
  </si>
  <si>
    <t>summary_two_1_0.7_11</t>
  </si>
  <si>
    <t>summary_two_4_0.7_12</t>
  </si>
  <si>
    <t>summary_two_4_0.5_11</t>
  </si>
  <si>
    <t>1O7Z</t>
  </si>
  <si>
    <t>summary_one_3_0.6_16</t>
  </si>
  <si>
    <t>summary_one_1_0.5_16</t>
  </si>
  <si>
    <t>summary_one_2_0.7_17</t>
  </si>
  <si>
    <t>summary_one_3_0.7_18</t>
  </si>
  <si>
    <t>summary_one_2_0.4_14</t>
  </si>
  <si>
    <t>summary_one_3_0.5_16</t>
  </si>
  <si>
    <t>summary_one_3_0.7_16</t>
  </si>
  <si>
    <t>summary_two_1_0.7_17</t>
  </si>
  <si>
    <t>summary_two_1_0.4_14</t>
  </si>
  <si>
    <t>summary_two_3_0.6_16</t>
  </si>
  <si>
    <t>summary_two_2_0.7_17</t>
  </si>
  <si>
    <t>summary_two_3_0.7_18</t>
  </si>
  <si>
    <t>summary_two_2_0.4_14</t>
  </si>
  <si>
    <t>summary_two_1_0.5_16</t>
  </si>
  <si>
    <t>summary_two_3_0.7_16</t>
  </si>
  <si>
    <t>summary_two_2_0.6_18</t>
  </si>
  <si>
    <t>1M8A</t>
  </si>
  <si>
    <t>summary_one_1_0.6_14</t>
  </si>
  <si>
    <t>summary_one_5_0.7_14</t>
  </si>
  <si>
    <t>summary_one_4_0.7_16</t>
  </si>
  <si>
    <t>summary_one_5_0.7_16</t>
  </si>
  <si>
    <t>summary_one_5_0.4_13</t>
  </si>
  <si>
    <t>summary_one_3_0.4_12</t>
  </si>
  <si>
    <t>summary_two_4_0.6_15</t>
  </si>
  <si>
    <t>summary_two_1_0.6_14</t>
  </si>
  <si>
    <t>summary_two_5_0.7_16</t>
  </si>
  <si>
    <t>summary_two_3_0.4_12</t>
  </si>
  <si>
    <t>summary_two_5_0.5_15</t>
  </si>
  <si>
    <t>summary_two_5_0.7_15</t>
  </si>
  <si>
    <t>1NR2</t>
  </si>
  <si>
    <t>summary_one_5_0.7_18</t>
  </si>
  <si>
    <t>summary_one_1_0.4_14</t>
  </si>
  <si>
    <t>summary_one_1_0.7_17</t>
  </si>
  <si>
    <t>summary_two_2_0.3_12</t>
  </si>
  <si>
    <t>summary_two_5_0.7_18</t>
  </si>
  <si>
    <t>summary_two_3_0.7_17</t>
  </si>
  <si>
    <t>1JZA</t>
  </si>
  <si>
    <t>summary_one_4_0.6_24</t>
  </si>
  <si>
    <t>summary_one_2_0.5_24</t>
  </si>
  <si>
    <t>summary_one_5_0.7_29</t>
  </si>
  <si>
    <t>summary_one_5_0.7_28</t>
  </si>
  <si>
    <t>summary_one_5_0.7_27</t>
  </si>
  <si>
    <t>summary_one_1_0.6_24</t>
  </si>
  <si>
    <t>summary_two_4_0.6_24</t>
  </si>
  <si>
    <t>summary_two_3_0.4_23</t>
  </si>
  <si>
    <t>summary_two_5_0.4_25</t>
  </si>
  <si>
    <t>summary_two_1_0.7_25</t>
  </si>
  <si>
    <t>summary_two_5_0.7_28</t>
  </si>
  <si>
    <t>summary_two_5_0.7_27</t>
  </si>
  <si>
    <t>summary_two_3_0.7_29</t>
  </si>
  <si>
    <t>1A15</t>
  </si>
  <si>
    <t>summary_one_3_0.3_13</t>
  </si>
  <si>
    <t>summary_one_3_0.4_14</t>
  </si>
  <si>
    <t>summary_one_5_0.7_19</t>
  </si>
  <si>
    <t>summary_one_4_0.5_16</t>
  </si>
  <si>
    <t>summary_one_2_0.6_16</t>
  </si>
  <si>
    <t>summary_two_3_0.3_13</t>
  </si>
  <si>
    <t>summary_two_3_0.4_14</t>
  </si>
  <si>
    <t>summary_two_2_0.6_17</t>
  </si>
  <si>
    <t>summary_two_4_0.7_17</t>
  </si>
  <si>
    <t>summary_two_5_0.7_19</t>
  </si>
  <si>
    <t>summary_two_2_0.7_16</t>
  </si>
  <si>
    <t>summary_two_4_0.5_16</t>
  </si>
  <si>
    <t>summary_two_3_0.7_19</t>
  </si>
  <si>
    <t>summary_two_4_0.7_18</t>
  </si>
  <si>
    <t>1MOG</t>
  </si>
  <si>
    <t>summary_one_4_0.5_22</t>
  </si>
  <si>
    <t>summary_one_4_0.7_24</t>
  </si>
  <si>
    <t>summary_one_5_0.5_22</t>
  </si>
  <si>
    <t>summary_one_5_0.6_23</t>
  </si>
  <si>
    <t>summary_one_5_0.7_24</t>
  </si>
  <si>
    <t>summary_two_4_0.5_22</t>
  </si>
  <si>
    <t>summary_two_5_0.5_22</t>
  </si>
  <si>
    <t>summary_two_1_0.7_23</t>
  </si>
  <si>
    <t>summary_two_1_0.4_20</t>
  </si>
  <si>
    <t>summary_two_5_0.7_24</t>
  </si>
  <si>
    <t>summary_two_5_0.6_23</t>
  </si>
  <si>
    <t>summary_two_5_0.4_21</t>
  </si>
  <si>
    <t>1B33</t>
  </si>
  <si>
    <t>summary_one_5_0.7_11</t>
  </si>
  <si>
    <t>summary_one_5_0.3_8</t>
  </si>
  <si>
    <t>summary_two_5_0.7_11</t>
  </si>
  <si>
    <t>summary_two_5_0.3_8</t>
  </si>
  <si>
    <t>summary_two_5_0.7_12</t>
  </si>
  <si>
    <t>1EAY</t>
  </si>
  <si>
    <t>summary_one_5_0.3_13</t>
  </si>
  <si>
    <t>summary_one_3_0.6_20</t>
  </si>
  <si>
    <t>summary_one_5_0.5_15</t>
  </si>
  <si>
    <t>summary_two_4_0.7_19</t>
  </si>
  <si>
    <t>summary_two_5_0.3_13</t>
  </si>
  <si>
    <t>summary_two_3_0.6_20</t>
  </si>
  <si>
    <t>1UCR</t>
  </si>
  <si>
    <t>summary_two_2_0.7_21</t>
  </si>
  <si>
    <t>1ESR</t>
  </si>
  <si>
    <t>summary_one_5_0.7_15</t>
  </si>
  <si>
    <t>summary_one_3_0.7_17</t>
  </si>
  <si>
    <t>summary_one_5_0.6_14</t>
  </si>
  <si>
    <t>summary_one_4_0.5_15</t>
  </si>
  <si>
    <t>summary_one_4_0.7_18</t>
  </si>
  <si>
    <t>summary_one_5_0.5_14</t>
  </si>
  <si>
    <t>summary_two_5_0.6_14</t>
  </si>
  <si>
    <t>summary_two_5_0.4_12</t>
  </si>
  <si>
    <t>1F9P</t>
  </si>
  <si>
    <t>summary_one_4_0.4_12</t>
  </si>
  <si>
    <t>summary_one_1_0.6_13</t>
  </si>
  <si>
    <t>summary_one_1_0.5_15</t>
  </si>
  <si>
    <t>summary_two_1_0.6_13</t>
  </si>
  <si>
    <t>summary_two_4_0.4_12</t>
  </si>
  <si>
    <t>summary_two_5_0.5_14</t>
  </si>
  <si>
    <t>1EC6</t>
  </si>
  <si>
    <t>summary_one_3_0.7_24</t>
  </si>
  <si>
    <t>summary_one_2_0.6_15</t>
  </si>
  <si>
    <t>summary_one_2_0.7_24</t>
  </si>
  <si>
    <t>summary_one_5_0.5_17</t>
  </si>
  <si>
    <t>summary_two_3_0.7_24</t>
  </si>
  <si>
    <t>summary_two_2_0.6_15</t>
  </si>
  <si>
    <t>summary_two_2_0.7_25</t>
  </si>
  <si>
    <t>summary_two_3_0.5_12</t>
  </si>
  <si>
    <t>summary_two_5_0.7_26</t>
  </si>
  <si>
    <t>summary_two_1_0.7_24</t>
  </si>
  <si>
    <t>summary_two_4_0.5_17</t>
  </si>
  <si>
    <t>summary_two_2_0.7_24</t>
  </si>
  <si>
    <t>summary_two_4_0.7_24</t>
  </si>
  <si>
    <t>1R8H</t>
  </si>
  <si>
    <t>summary_one_1_0.7_26</t>
  </si>
  <si>
    <t>summary_one_3_0.7_21</t>
  </si>
  <si>
    <t>summary_one_4_0.6_23</t>
  </si>
  <si>
    <t>summary_two_1_0.7_26</t>
  </si>
  <si>
    <t>summary_two_2_0.4_27</t>
  </si>
  <si>
    <t>summary_two_1_0.5_23</t>
  </si>
  <si>
    <t>summary_two_4_0.5_24</t>
  </si>
  <si>
    <t>1JS2</t>
  </si>
  <si>
    <t>summary_one_5_0.5_13</t>
  </si>
  <si>
    <t>summary_two_3_0.3_14</t>
  </si>
  <si>
    <t>summary_two_4_0.4_15</t>
  </si>
  <si>
    <t>summary_two_5_0.4_14</t>
  </si>
  <si>
    <t>1LZW</t>
  </si>
  <si>
    <t>summary_one_5_0.7_26</t>
  </si>
  <si>
    <t>summary_one_5_0.6_16</t>
  </si>
  <si>
    <t>summary_two_5_0.3_31</t>
  </si>
  <si>
    <t>summary_two_2_0.7_27</t>
  </si>
  <si>
    <t>summary_two_5_0.6_16</t>
  </si>
  <si>
    <t>summary_two_3_0.6_14</t>
  </si>
  <si>
    <t>1PUG</t>
  </si>
  <si>
    <t>summary_two_1_0.7_16</t>
  </si>
  <si>
    <t>summary_two_5_0.6_13</t>
  </si>
  <si>
    <t>summary_two_5_0.4_13</t>
  </si>
  <si>
    <t>summary_two_1_0.6_16</t>
  </si>
  <si>
    <t>1G2R</t>
  </si>
  <si>
    <t>summary_one_4_0.7_36</t>
  </si>
  <si>
    <t>summary_one_5_0.7_37</t>
  </si>
  <si>
    <t>summary_one_5_0.7_38</t>
  </si>
  <si>
    <t>summary_one_3_0.7_37</t>
  </si>
  <si>
    <t>summary_one_5_0.5_21</t>
  </si>
  <si>
    <t>summary_two_4_0.7_36</t>
  </si>
  <si>
    <t>summary_two_1_0.7_36</t>
  </si>
  <si>
    <t>summary_two_5_0.7_37</t>
  </si>
  <si>
    <t>summary_two_3_0.7_37</t>
  </si>
  <si>
    <t>summary_two_2_0.7_26</t>
  </si>
  <si>
    <t>summary_two_5_0.7_38</t>
  </si>
  <si>
    <t>1MK0</t>
  </si>
  <si>
    <t>summary_one_5_0.5_23</t>
  </si>
  <si>
    <t>summary_two_5_0.5_23</t>
  </si>
  <si>
    <t>1DCO</t>
  </si>
  <si>
    <t>summary_one_1_0.7_25</t>
  </si>
  <si>
    <t>summary_one_5_0.3_9</t>
  </si>
  <si>
    <t>summary_two_2_0.7_28</t>
  </si>
  <si>
    <t>1JOS</t>
  </si>
  <si>
    <t>summary_one_5_0.3_11</t>
  </si>
  <si>
    <t>summary_one_5_0.3_12</t>
  </si>
  <si>
    <t>summary_two_2_0.3_11</t>
  </si>
  <si>
    <t>summary_two_5_0.3_11</t>
  </si>
  <si>
    <t>summary_two_1_0.4_13</t>
  </si>
  <si>
    <t>summary_two_5_0.3_12</t>
  </si>
  <si>
    <t>summary_two_5_0.6_12</t>
  </si>
  <si>
    <t>1NN7</t>
  </si>
  <si>
    <t>summary_one_5_0.7_25</t>
  </si>
  <si>
    <t>summary_two_5_0.3_16</t>
  </si>
  <si>
    <t>summary_two_5_0.7_25</t>
  </si>
  <si>
    <t>summary_two_5_0.3_15</t>
  </si>
  <si>
    <t>summary_two_5_0.3_14</t>
  </si>
  <si>
    <t>1OCU</t>
  </si>
  <si>
    <t>summary_two_2_0.3_13</t>
  </si>
  <si>
    <t>1H6H</t>
  </si>
  <si>
    <t>summary_two_5_0.7_14</t>
  </si>
  <si>
    <t>summary_two_3_0.7_15</t>
  </si>
  <si>
    <t>summary_two_5_0.5_16</t>
  </si>
  <si>
    <t>SET 3</t>
  </si>
  <si>
    <t>1FD4</t>
  </si>
  <si>
    <t>summary_one_1_0.6_105</t>
  </si>
  <si>
    <t>summary_one_3_0.7_104</t>
  </si>
  <si>
    <t>summary_one_3_0.4_100</t>
  </si>
  <si>
    <t>summary_one_3_0.7_105</t>
  </si>
  <si>
    <t>summary_one_3_0.3_100</t>
  </si>
  <si>
    <t>summary_two_3_0.7_104</t>
  </si>
  <si>
    <t>summary_two_1_0.4_104</t>
  </si>
  <si>
    <t>summary_two_3_0.5_93</t>
  </si>
  <si>
    <t>summary_two_3_0.6_103</t>
  </si>
  <si>
    <t>summary_two_3_0.7_105</t>
  </si>
  <si>
    <t>summary_two_1_0.6_105</t>
  </si>
  <si>
    <t>summary_two_1_0.7_113</t>
  </si>
  <si>
    <t>summary_two_3_0.4_100</t>
  </si>
  <si>
    <t>1DUR</t>
  </si>
  <si>
    <t>summary_one_1_0.7_159</t>
  </si>
  <si>
    <t>summary_one_3_0.7_160</t>
  </si>
  <si>
    <t>summary_one_1_0.6_133</t>
  </si>
  <si>
    <t>summary_one_2_0.7_170</t>
  </si>
  <si>
    <t>summary_one_1_0.7_160</t>
  </si>
  <si>
    <t>summary_two_1_0.6_133</t>
  </si>
  <si>
    <t>summary_two_3_0.7_160</t>
  </si>
  <si>
    <t>1MHN</t>
  </si>
  <si>
    <t>summary_one_1_0.7_61</t>
  </si>
  <si>
    <t>summary_one_3_0.6_55</t>
  </si>
  <si>
    <t>summary_one_2_0.7_56</t>
  </si>
  <si>
    <t>summary_one_3_0.7_63</t>
  </si>
  <si>
    <t>summary_one_3_0.3_38</t>
  </si>
  <si>
    <t>summary_one_3_0.5_49</t>
  </si>
  <si>
    <t>summary_two_1_0.7_61</t>
  </si>
  <si>
    <t>summary_two_3_0.6_55</t>
  </si>
  <si>
    <t>summary_two_2_0.7_56</t>
  </si>
  <si>
    <t>summary_two_3_0.5_49</t>
  </si>
  <si>
    <t>summary_two_3_0.7_63</t>
  </si>
  <si>
    <t>1S0Y</t>
  </si>
  <si>
    <t>summary_one_3_0.5_56</t>
  </si>
  <si>
    <t>summary_one_2_0.5_63</t>
  </si>
  <si>
    <t>summary_one_3_0.6_59</t>
  </si>
  <si>
    <t>summary_two_3_0.5_56</t>
  </si>
  <si>
    <t>summary_two_2_0.5_63</t>
  </si>
  <si>
    <t>summary_two_3_0.6_59</t>
  </si>
  <si>
    <t>1D1M</t>
  </si>
  <si>
    <t>summary_one_1_0.4_47</t>
  </si>
  <si>
    <t>summary_one_3_0.7_67</t>
  </si>
  <si>
    <t>summary_one_2_0.4_49</t>
  </si>
  <si>
    <t>summary_two_3_0.7_67</t>
  </si>
  <si>
    <t>summary_two_1_0.4_47</t>
  </si>
  <si>
    <t>summary_two_2_0.7_57</t>
  </si>
  <si>
    <t>summary_two_3_0.5_50</t>
  </si>
  <si>
    <t>summary_two_3_0.3_40</t>
  </si>
  <si>
    <t>summary_two_3_0.6_50</t>
  </si>
  <si>
    <t>summary_two_1_0.7_63</t>
  </si>
  <si>
    <t>1CC7</t>
  </si>
  <si>
    <t>summary_one_3_0.6_211</t>
  </si>
  <si>
    <t>summary_one_1_0.7_227</t>
  </si>
  <si>
    <t>summary_one_2_0.7_243</t>
  </si>
  <si>
    <t>summary_one_2_0.4_101</t>
  </si>
  <si>
    <t>summary_two_3_0.6_211</t>
  </si>
  <si>
    <t>summary_two_3_0.4_112</t>
  </si>
  <si>
    <t>summary_two_1_0.7_227</t>
  </si>
  <si>
    <t>summary_two_2_0.7_243</t>
  </si>
  <si>
    <t>1XXA</t>
  </si>
  <si>
    <t>summary_one_1_0.7_93</t>
  </si>
  <si>
    <t>summary_one_3_0.7_99</t>
  </si>
  <si>
    <t>summary_one_1_0.7_92</t>
  </si>
  <si>
    <t>summary_one_1_0.4_59</t>
  </si>
  <si>
    <t>summary_two_2_0.7_98</t>
  </si>
  <si>
    <t>summary_two_1_0.7_93</t>
  </si>
  <si>
    <t>summary_two_1_0.7_92</t>
  </si>
  <si>
    <t>summary_two_2_0.5_73</t>
  </si>
  <si>
    <t>1UB4</t>
  </si>
  <si>
    <t>summary_one_1_0.5_25</t>
  </si>
  <si>
    <t>summary_one_2_0.6_22</t>
  </si>
  <si>
    <t>summary_one_3_0.7_25</t>
  </si>
  <si>
    <t>summary_one_1_0.4_32</t>
  </si>
  <si>
    <t>summary_one_3_0.6_25</t>
  </si>
  <si>
    <t>summary_two_1_0.5_24</t>
  </si>
  <si>
    <t>summary_two_2_0.6_22</t>
  </si>
  <si>
    <t>summary_two_1_0.5_25</t>
  </si>
  <si>
    <t>summary_two_3_0.6_25</t>
  </si>
  <si>
    <t>summary_two_3_0.7_25</t>
  </si>
  <si>
    <t>summary_two_1_0.4_32</t>
  </si>
  <si>
    <t>1CMX</t>
  </si>
  <si>
    <t>summary_one_3_0.7_101</t>
  </si>
  <si>
    <t>summary_one_3_0.7_102</t>
  </si>
  <si>
    <t>summary_two_3_0.7_101</t>
  </si>
  <si>
    <t>summary_two_1_0.4_48</t>
  </si>
  <si>
    <t>summary_two_3_0.7_102</t>
  </si>
  <si>
    <t>1H75</t>
  </si>
  <si>
    <t>summary_one_1_0.4_96</t>
  </si>
  <si>
    <t>summary_one_3_0.7_134</t>
  </si>
  <si>
    <t>summary_one_3_0.6_112</t>
  </si>
  <si>
    <t>summary_one_3_0.7_136</t>
  </si>
  <si>
    <t>summary_two_3_0.6_112</t>
  </si>
  <si>
    <t>summary_two_3_0.7_136</t>
  </si>
  <si>
    <t>summary_two_3_0.7_134</t>
  </si>
  <si>
    <t>summary_two_1_0.7_134</t>
  </si>
  <si>
    <t>1JB0</t>
  </si>
  <si>
    <t>summary_one_3_0.7_174</t>
  </si>
  <si>
    <t>summary_one_3_0.6_100</t>
  </si>
  <si>
    <t>summary_one_1_0.6_102</t>
  </si>
  <si>
    <t>summary_two_1_0.5_130</t>
  </si>
  <si>
    <t>summary_two_1_0.6_101</t>
  </si>
  <si>
    <t>summary_two_3_0.6_100</t>
  </si>
  <si>
    <t>1IQZ</t>
  </si>
  <si>
    <t>summary_one_3_0.7_106</t>
  </si>
  <si>
    <t>summary_two_3_0.6_67</t>
  </si>
  <si>
    <t>summary_two_1_0.4_52</t>
  </si>
  <si>
    <t>1Q5Y</t>
  </si>
  <si>
    <t>summary_one_1_0.6_262</t>
  </si>
  <si>
    <t>summary_one_3_0.7_227</t>
  </si>
  <si>
    <t>summary_one_2_0.6_257</t>
  </si>
  <si>
    <t>summary_two_1_0.6_262</t>
  </si>
  <si>
    <t>summary_two_1_0.7_235</t>
  </si>
  <si>
    <t>summary_two_1_0.7_234</t>
  </si>
  <si>
    <t>summary_two_3_0.5_269</t>
  </si>
  <si>
    <t>summary_one_2_0.6_135</t>
  </si>
  <si>
    <t>summary_one_3_0.6_128</t>
  </si>
  <si>
    <t>summary_one_1_0.6_131</t>
  </si>
  <si>
    <t>summary_two_2_0.6_135</t>
  </si>
  <si>
    <t>summary_two_3_0.6_128</t>
  </si>
  <si>
    <t>summary_two_1_0.6_132</t>
  </si>
  <si>
    <t>1NFJ</t>
  </si>
  <si>
    <t>summary_one_2_0.6_65</t>
  </si>
  <si>
    <t>summary_one_2_0.7_58</t>
  </si>
  <si>
    <t>summary_one_3_0.6_60</t>
  </si>
  <si>
    <t>summary_two_2_0.6_65</t>
  </si>
  <si>
    <t>summary_two_1_0.6_57</t>
  </si>
  <si>
    <t>summary_two_2_0.7_58</t>
  </si>
  <si>
    <t>1PCH</t>
  </si>
  <si>
    <t>summary_one_2_0.4_86</t>
  </si>
  <si>
    <t>summary_one_2_0.6_152</t>
  </si>
  <si>
    <t>summary_one_3_0.6_138</t>
  </si>
  <si>
    <t>summary_one_1_0.5_99</t>
  </si>
  <si>
    <t>summary_two_3_0.6_138</t>
  </si>
  <si>
    <t>summary_two_2_0.5_100</t>
  </si>
  <si>
    <t>summary_two_2_0.4_86</t>
  </si>
  <si>
    <t>summary_two_3_0.7_169</t>
  </si>
  <si>
    <t>summary_two_1_0.7_174</t>
  </si>
  <si>
    <t>1TIG</t>
  </si>
  <si>
    <t>summary_one_1_0.6_78</t>
  </si>
  <si>
    <t>summary_one_3_0.4_58</t>
  </si>
  <si>
    <t>summary_one_3_0.5_64</t>
  </si>
  <si>
    <t>summary_one_2_0.6_80</t>
  </si>
  <si>
    <t>summary_one_3_0.4_59</t>
  </si>
  <si>
    <t>summary_one_3_0.7_76</t>
  </si>
  <si>
    <t>summary_two_3_0.5_64</t>
  </si>
  <si>
    <t>summary_two_3_0.4_59</t>
  </si>
  <si>
    <t>summary_two_3_0.5_63</t>
  </si>
  <si>
    <t>summary_two_1_0.6_78</t>
  </si>
  <si>
    <t>summary_two_2_0.6_80</t>
  </si>
  <si>
    <t>1UDV</t>
  </si>
  <si>
    <t>summary_one_3_0.6_66</t>
  </si>
  <si>
    <t>summary_two_2_0.7_63</t>
  </si>
  <si>
    <t>summary_two_2_0.6_63</t>
  </si>
  <si>
    <t>summary_two_3_0.6_66</t>
  </si>
  <si>
    <t>summary_two_1_0.7_59</t>
  </si>
  <si>
    <t>summary_two_3_0.6_65</t>
  </si>
  <si>
    <t>1FBQ</t>
  </si>
  <si>
    <t>summary_one_3_0.7_80</t>
  </si>
  <si>
    <t>summary_two_3_0.7_80</t>
  </si>
  <si>
    <t>summary_two_1_0.6_62</t>
  </si>
  <si>
    <t>1G7C</t>
  </si>
  <si>
    <t>summary_one_2_0.7_242</t>
  </si>
  <si>
    <t>summary_one_1_0.6_230</t>
  </si>
  <si>
    <t>summary_one_3_0.6_250</t>
  </si>
  <si>
    <t>summary_one_1_0.7_239</t>
  </si>
  <si>
    <t>summary_one_3_0.7_260</t>
  </si>
  <si>
    <t>summary_two_1_0.6_230</t>
  </si>
  <si>
    <t>summary_two_1_0.7_240</t>
  </si>
  <si>
    <t>summary_two_2_0.6_226</t>
  </si>
  <si>
    <t>summary_two_3_0.7_260</t>
  </si>
  <si>
    <t>summary_two_3_0.7_258</t>
  </si>
  <si>
    <t>1J27</t>
  </si>
  <si>
    <t>summary_one_1_0.7_149</t>
  </si>
  <si>
    <t>summary_one_2_0.7_160</t>
  </si>
  <si>
    <t>summary_two_1_0.7_149</t>
  </si>
  <si>
    <t>summary_two_2_0.7_160</t>
  </si>
  <si>
    <t>SET 4</t>
  </si>
  <si>
    <t>1OOT</t>
  </si>
  <si>
    <t>1I0C</t>
  </si>
  <si>
    <t>1IGU</t>
  </si>
  <si>
    <t>1VIE</t>
  </si>
  <si>
    <t>1KU6</t>
  </si>
  <si>
    <t>1ONJ</t>
  </si>
  <si>
    <t>1NEG</t>
  </si>
  <si>
    <t>1KQ1</t>
  </si>
  <si>
    <t>1AZP</t>
  </si>
  <si>
    <t>1HZA</t>
  </si>
  <si>
    <t>1HK9</t>
  </si>
  <si>
    <t>1H64</t>
  </si>
  <si>
    <t>1EUV</t>
  </si>
  <si>
    <t>SET 5</t>
  </si>
  <si>
    <t>summary_one_3_0.4_1891</t>
  </si>
  <si>
    <t>summary_one_2_0.5_2135</t>
  </si>
  <si>
    <t>summary_one_3_0.7_2943</t>
  </si>
  <si>
    <t>summary_one_2_0.3_1964</t>
  </si>
  <si>
    <t>summary_two_3_0.4_1891</t>
  </si>
  <si>
    <t>summary_two_2_0.5_2135</t>
  </si>
  <si>
    <t>summary_two_3_0.6_2470</t>
  </si>
  <si>
    <t>summary_two_3_0.3_1585</t>
  </si>
  <si>
    <t>summary_two_2_0.6_2553</t>
  </si>
  <si>
    <t>summary_two_2_0.3_1964</t>
  </si>
  <si>
    <t>summary_two_3_0.6_2469</t>
  </si>
  <si>
    <t>summary_one_3_0.7_2497</t>
  </si>
  <si>
    <t>summary_one_3_0.7_2496</t>
  </si>
  <si>
    <t>summary_one_3_0.6_1946</t>
  </si>
  <si>
    <t>summary_one_1_0.7_2612</t>
  </si>
  <si>
    <t>summary_one_1_0.5_1546</t>
  </si>
  <si>
    <t>summary_two_3_0.7_2496</t>
  </si>
  <si>
    <t>summary_two_3_0.7_2497</t>
  </si>
  <si>
    <t>summary_two_3_0.6_1946</t>
  </si>
  <si>
    <t>summary_two_3_0.3_835</t>
  </si>
  <si>
    <t>summary_two_1_0.5_1546</t>
  </si>
  <si>
    <t>summary_one_3_0.3_2642</t>
  </si>
  <si>
    <t>summary_one_3_0.3_2640</t>
  </si>
  <si>
    <t>summary_one_3_0.6_1849</t>
  </si>
  <si>
    <t>summary_two_3_0.3_2642</t>
  </si>
  <si>
    <t>summary_two_3_0.6_1849</t>
  </si>
  <si>
    <t>summary_two_3_0.3_2640</t>
  </si>
  <si>
    <t>summary_one_3_0.5_1563</t>
  </si>
  <si>
    <t>summary_one_3_0.3_824</t>
  </si>
  <si>
    <t>summary_one_2_0.5_1504</t>
  </si>
  <si>
    <t>summary_one_1_0.6_1651</t>
  </si>
  <si>
    <t>summary_one_3_0.4_1255</t>
  </si>
  <si>
    <t>summary_one_1_0.3_830</t>
  </si>
  <si>
    <t>summary_two_2_0.4_1255</t>
  </si>
  <si>
    <t>summary_two_1_0.5_1555</t>
  </si>
  <si>
    <t>summary_two_3_0.3_824</t>
  </si>
  <si>
    <t>summary_two_1_0.6_1651</t>
  </si>
  <si>
    <t>summary_two_3_0.6_1647</t>
  </si>
  <si>
    <t>summary_two_3_0.5_1563</t>
  </si>
  <si>
    <t>summary_one_3_0.5_311</t>
  </si>
  <si>
    <t>summary_one_3_0.6_406</t>
  </si>
  <si>
    <t>summary_one_3_0.7_423</t>
  </si>
  <si>
    <t>summary_one_2_0.4_213</t>
  </si>
  <si>
    <t>summary_one_3_0.5_310</t>
  </si>
  <si>
    <t>summary_one_1_0.7_449</t>
  </si>
  <si>
    <t>summary_one_3_0.7_422</t>
  </si>
  <si>
    <t>summary_one_3_0.7_424</t>
  </si>
  <si>
    <t>summary_two_3_0.6_406</t>
  </si>
  <si>
    <t>summary_two_3_0.5_311</t>
  </si>
  <si>
    <t>summary_two_3_0.7_423</t>
  </si>
  <si>
    <t>summary_two_1_0.7_449</t>
  </si>
  <si>
    <t>summary_two_3_0.7_424</t>
  </si>
  <si>
    <t>summary_one_2_0.6_435</t>
  </si>
  <si>
    <t>summary_one_2_0.4_339</t>
  </si>
  <si>
    <t>summary_one_1_0.6_425</t>
  </si>
  <si>
    <t>summary_two_1_0.6_423</t>
  </si>
  <si>
    <t>summary_two_1_0.6_425</t>
  </si>
  <si>
    <t>summary_two_2_0.4_339</t>
  </si>
  <si>
    <t>summary_two_2_0.6_435</t>
  </si>
  <si>
    <t>summary_one_3_0.5_1007</t>
  </si>
  <si>
    <t>summary_one_1_0.7_2506</t>
  </si>
  <si>
    <t>summary_one_1_0.7_2505</t>
  </si>
  <si>
    <t>summary_two_3_0.5_1007</t>
  </si>
  <si>
    <t>summary_two_1_0.7_2506</t>
  </si>
  <si>
    <t>summary_two_1_0.7_2505</t>
  </si>
  <si>
    <t>summary_two_3_0.7_2095</t>
  </si>
  <si>
    <t>summary_one_3_0.5_1112</t>
  </si>
  <si>
    <t>summary_one_3_0.7_2181</t>
  </si>
  <si>
    <t>summary_one_3_0.7_2179</t>
  </si>
  <si>
    <t>summary_two_3_0.5_1112</t>
  </si>
  <si>
    <t>summary_two_3_0.7_2181</t>
  </si>
  <si>
    <t>summary_two_2_0.5_978</t>
  </si>
  <si>
    <t>summary_two_3_0.7_2179</t>
  </si>
  <si>
    <t>summary_one_1_0.4_224</t>
  </si>
  <si>
    <t>summary_one_1_0.6_327</t>
  </si>
  <si>
    <t>summary_one_3_0.5_234</t>
  </si>
  <si>
    <t>summary_one_2_0.5_246</t>
  </si>
  <si>
    <t>summary_one_2_0.4_201</t>
  </si>
  <si>
    <t>summary_two_2_0.5_245</t>
  </si>
  <si>
    <t>summary_two_1_0.6_327</t>
  </si>
  <si>
    <t>summary_two_3_0.4_202</t>
  </si>
  <si>
    <t>summary_two_3_0.5_234</t>
  </si>
  <si>
    <t>summary_two_1_0.6_326</t>
  </si>
  <si>
    <t>summary_two_1_0.4_224</t>
  </si>
  <si>
    <t>summary_two_1_0.5_240</t>
  </si>
  <si>
    <t>summary_one_2_0.4_988</t>
  </si>
  <si>
    <t>summary_one_2_0.4_989</t>
  </si>
  <si>
    <t>summary_one_3_0.4_945</t>
  </si>
  <si>
    <t>summary_one_1_0.5_900</t>
  </si>
  <si>
    <t>summary_two_2_0.4_988</t>
  </si>
  <si>
    <t>summary_two_2_0.4_989</t>
  </si>
  <si>
    <t>summary_two_3_0.4_945</t>
  </si>
  <si>
    <t>summary_two_1_0.5_900</t>
  </si>
  <si>
    <t>summary_one_3_0.3_1231</t>
  </si>
  <si>
    <t>summary_one_3_0.3_1230</t>
  </si>
  <si>
    <t>summary_one_2_0.3_1601</t>
  </si>
  <si>
    <t>summary_one_2_0.3_1600</t>
  </si>
  <si>
    <t>summary_one_2_0.5_1718</t>
  </si>
  <si>
    <t>summary_one_3_0.7_2430</t>
  </si>
  <si>
    <t>summary_two_3_0.3_1230</t>
  </si>
  <si>
    <t>summary_two_3_0.3_1231</t>
  </si>
  <si>
    <t>summary_two_2_0.3_1601</t>
  </si>
  <si>
    <t>summary_two_2_0.3_1600</t>
  </si>
  <si>
    <t>summary_two_1_0.3_1370</t>
  </si>
  <si>
    <t>summary_two_3_0.6_2064</t>
  </si>
  <si>
    <t>summary_one_1_0.6_1938</t>
  </si>
  <si>
    <t>summary_one_3_0.4_1530</t>
  </si>
  <si>
    <t>summary_one_1_0.7_2267</t>
  </si>
  <si>
    <t>summary_one_3_0.7_2042</t>
  </si>
  <si>
    <t>summary_one_1_0.7_2269</t>
  </si>
  <si>
    <t>summary_two_1_0.6_1938</t>
  </si>
  <si>
    <t>summary_two_3_0.4_1530</t>
  </si>
  <si>
    <t>summary_two_2_0.6_1776</t>
  </si>
  <si>
    <t>summary_two_3_0.7_2042</t>
  </si>
  <si>
    <t>summary_two_3_0.6_1741</t>
  </si>
  <si>
    <t>summary_two_1_0.7_2267</t>
  </si>
  <si>
    <t>summary_two_3_0.6_1740</t>
  </si>
  <si>
    <t>summary_one_3_0.6_1338</t>
  </si>
  <si>
    <t>summary_one_3_0.5_1283</t>
  </si>
  <si>
    <t>summary_one_2_0.7_1454</t>
  </si>
  <si>
    <t>summary_one_1_0.5_1327</t>
  </si>
  <si>
    <t>summary_one_3_0.7_1366</t>
  </si>
  <si>
    <t>summary_two_2_0.7_1454</t>
  </si>
  <si>
    <t>summary_two_3_0.5_1284</t>
  </si>
  <si>
    <t>summary_two_3_0.6_1338</t>
  </si>
  <si>
    <t>summary_two_3_0.5_1283</t>
  </si>
  <si>
    <t>summary_two_3_0.7_1366</t>
  </si>
  <si>
    <t>summary_two_1_0.5_1327</t>
  </si>
  <si>
    <t>summary_two_1_0.4_1141</t>
  </si>
  <si>
    <t>SET 0</t>
  </si>
  <si>
    <t>SET 1</t>
  </si>
  <si>
    <t>1EM7</t>
  </si>
  <si>
    <t>summary_one_3_0.8_147</t>
  </si>
  <si>
    <t>summary_one_2_0.8_165</t>
  </si>
  <si>
    <t>summary_one_1_0.9_203</t>
  </si>
  <si>
    <t>summary_one_4_0.0_111</t>
  </si>
  <si>
    <t>summary_one_4_0.5_123</t>
  </si>
  <si>
    <t>summary_one_3_0.0_115</t>
  </si>
  <si>
    <t>summary_one_3_0.1_86</t>
  </si>
  <si>
    <t>summary_one_4_0.4_137</t>
  </si>
  <si>
    <t>summary_one_5_0.2_111</t>
  </si>
  <si>
    <t>summary_one_5_0.9_199</t>
  </si>
  <si>
    <t>summary_two_1_0.9_203</t>
  </si>
  <si>
    <t>summary_two_4_0.5_123</t>
  </si>
  <si>
    <t>summary_two_2_0.8_165</t>
  </si>
  <si>
    <t>summary_two_4_0.7_153</t>
  </si>
  <si>
    <t>summary_two_5_0.0_123</t>
  </si>
  <si>
    <t>summary_two_1_0.5_162</t>
  </si>
  <si>
    <t>summary_two_5_0.9_199</t>
  </si>
  <si>
    <t>summary_two_5_0.8_194</t>
  </si>
  <si>
    <t>summary_two_3_0.4_119</t>
  </si>
  <si>
    <t>1UBQ</t>
  </si>
  <si>
    <t>summary_one_1_0.7_1017</t>
  </si>
  <si>
    <t>summary_one_1_0.7_1015</t>
  </si>
  <si>
    <t>summary_two_2_0.3_537</t>
  </si>
  <si>
    <t>summary_two_1_0.7_1017</t>
  </si>
  <si>
    <t>summary_two_1_0.5_493</t>
  </si>
  <si>
    <t>summary_two_2_0.3_535</t>
  </si>
  <si>
    <t>5PTI</t>
  </si>
  <si>
    <t>summary_one_5_0.1_30</t>
  </si>
  <si>
    <t>summary_one_4_0.6_29</t>
  </si>
  <si>
    <t>summary_one_2_0.2_30</t>
  </si>
  <si>
    <t>summary_one_3_0.6_32</t>
  </si>
  <si>
    <t>summary_one_2_0.3_29</t>
  </si>
  <si>
    <t>summary_one_5_0.3_31</t>
  </si>
  <si>
    <t>summary_one_5_0.6_33</t>
  </si>
  <si>
    <t>summary_two_3_0.8_30</t>
  </si>
  <si>
    <t>summary_two_5_0.2_29</t>
  </si>
  <si>
    <t>summary_two_2_0.9_33</t>
  </si>
  <si>
    <t>summary_two_5_0.9_35</t>
  </si>
  <si>
    <t>1WVN</t>
  </si>
  <si>
    <t>summary_one_1_0.6_22</t>
  </si>
  <si>
    <t>summary_one_4_0.4_15</t>
  </si>
  <si>
    <t>summary_one_2_0.7_25</t>
  </si>
  <si>
    <t>summary_one_5_1.0_18</t>
  </si>
  <si>
    <t>summary_one_5_0.0_13</t>
  </si>
  <si>
    <t>summary_two_1_0.6_22</t>
  </si>
  <si>
    <t>summary_two_2_0.8_25</t>
  </si>
  <si>
    <t>summary_two_5_0.6_24</t>
  </si>
  <si>
    <t>summary_two_5_0.4_19</t>
  </si>
  <si>
    <t>summary_two_1_0.8_24</t>
  </si>
  <si>
    <t>summary_two_4_0.8_24</t>
  </si>
  <si>
    <t>summary_two_5_0.0_13</t>
  </si>
  <si>
    <t>1RQM</t>
  </si>
  <si>
    <t>summary_one_1_0.7_110</t>
  </si>
  <si>
    <t>summary_one_4_0.8_130</t>
  </si>
  <si>
    <t>summary_one_3_0.7_119</t>
  </si>
  <si>
    <t>summary_one_2_0.7_130</t>
  </si>
  <si>
    <t>summary_one_4_0.8_129</t>
  </si>
  <si>
    <t>summary_one_5_0.8_124</t>
  </si>
  <si>
    <t>summary_one_5_0.7_135</t>
  </si>
  <si>
    <t>summary_two_5_0.8_122</t>
  </si>
  <si>
    <t>summary_two_1_0.5_74</t>
  </si>
  <si>
    <t>summary_two_1_0.7_110</t>
  </si>
  <si>
    <t>summary_two_5_0.8_124</t>
  </si>
  <si>
    <t>summary_two_3_0.7_119</t>
  </si>
  <si>
    <t>summary_two_4_0.7_130</t>
  </si>
  <si>
    <t>summary_two_4_0.8_129</t>
  </si>
  <si>
    <t>summary_two_2_0.8_122</t>
  </si>
  <si>
    <t>2HDA</t>
  </si>
  <si>
    <t>summary_one_3_0.6_1694</t>
  </si>
  <si>
    <t>summary_one_1_0.5_1309</t>
  </si>
  <si>
    <t>summary_one_1_0.5_1310</t>
  </si>
  <si>
    <t>summary_one_1_0.5_1308</t>
  </si>
  <si>
    <t>summary_one_3_0.4_1085</t>
  </si>
  <si>
    <t>summary_one_1_0.4_1093</t>
  </si>
  <si>
    <t>summary_one_3_0.4_1084</t>
  </si>
  <si>
    <t>summary_one_3_0.6_1693</t>
  </si>
  <si>
    <t>summary_two_1_0.5_1310</t>
  </si>
  <si>
    <t>summary_two_1_0.5_1308</t>
  </si>
  <si>
    <t>summary_two_1_0.7_2338</t>
  </si>
  <si>
    <t>summary_two_1_0.4_1094</t>
  </si>
  <si>
    <t>summary_two_3_0.6_1694</t>
  </si>
  <si>
    <t>summary_two_3_0.6_1693</t>
  </si>
  <si>
    <t>1A2</t>
  </si>
  <si>
    <t>1A2A3</t>
  </si>
  <si>
    <t>0.3_1</t>
  </si>
  <si>
    <t>0.3_2</t>
  </si>
  <si>
    <t>0.3_3</t>
  </si>
  <si>
    <t>0.4_1</t>
  </si>
  <si>
    <t>0.4_2</t>
  </si>
  <si>
    <t>0.4_3</t>
  </si>
  <si>
    <t>0.5_1</t>
  </si>
  <si>
    <t>0.5_2</t>
  </si>
  <si>
    <t>0.5_3</t>
  </si>
  <si>
    <t>0.6_1</t>
  </si>
  <si>
    <t>0.6_2</t>
  </si>
  <si>
    <t>0.6_3</t>
  </si>
  <si>
    <t>0.7_1</t>
  </si>
  <si>
    <t>0.7_2</t>
  </si>
  <si>
    <t>0.7_3</t>
  </si>
  <si>
    <t>1BIK</t>
  </si>
  <si>
    <t>NaN</t>
  </si>
  <si>
    <t>1E44</t>
  </si>
  <si>
    <t>1P2A3</t>
  </si>
  <si>
    <t>1A2N3A4</t>
  </si>
  <si>
    <t>1A2P3</t>
  </si>
  <si>
    <t>3A1A2</t>
  </si>
  <si>
    <t>1A2A3A4</t>
  </si>
  <si>
    <t>5A1A2A3A4</t>
  </si>
  <si>
    <t>4A1A2A3</t>
  </si>
  <si>
    <t>3P1A2</t>
  </si>
  <si>
    <t>3A4P1A2</t>
  </si>
  <si>
    <t>1P2</t>
  </si>
  <si>
    <t>1P3A2</t>
  </si>
  <si>
    <t>1P4A2A3</t>
  </si>
  <si>
    <t>4A3A5P1A2</t>
  </si>
  <si>
    <t>1P2N4A3</t>
  </si>
  <si>
    <t>1P2 - 4A3</t>
  </si>
  <si>
    <t>0.3_4</t>
  </si>
  <si>
    <t>0.3_5</t>
  </si>
  <si>
    <t>0.0_1</t>
  </si>
  <si>
    <t>0.0_2</t>
  </si>
  <si>
    <t>0.0_3</t>
  </si>
  <si>
    <t>0.0_4</t>
  </si>
  <si>
    <t>0.0_5</t>
  </si>
  <si>
    <t>0.1_1</t>
  </si>
  <si>
    <t>0.1_2</t>
  </si>
  <si>
    <t>0.1_3</t>
  </si>
  <si>
    <t>0.1_4</t>
  </si>
  <si>
    <t>0.1_5</t>
  </si>
  <si>
    <t>0.2_1</t>
  </si>
  <si>
    <t>0.2_2</t>
  </si>
  <si>
    <t>0.2_3</t>
  </si>
  <si>
    <t>0.2_4</t>
  </si>
  <si>
    <t>0.2_5</t>
  </si>
  <si>
    <t>0.4_4</t>
  </si>
  <si>
    <t>0.4_5</t>
  </si>
  <si>
    <t>0.5_4</t>
  </si>
  <si>
    <t>0.5_5</t>
  </si>
  <si>
    <t>0.6_4</t>
  </si>
  <si>
    <t>0.6_5</t>
  </si>
  <si>
    <t>0.7_4</t>
  </si>
  <si>
    <t>0.7_5</t>
  </si>
  <si>
    <t>0.8_1</t>
  </si>
  <si>
    <t>0.8_2</t>
  </si>
  <si>
    <t>0.8_3</t>
  </si>
  <si>
    <t>0.8_4</t>
  </si>
  <si>
    <t>0.8_5</t>
  </si>
  <si>
    <t>0.9_1</t>
  </si>
  <si>
    <t>0.9_2</t>
  </si>
  <si>
    <t>0.9_3</t>
  </si>
  <si>
    <t>0.9_4</t>
  </si>
  <si>
    <t>0.9_5</t>
  </si>
  <si>
    <t>1.0_1</t>
  </si>
  <si>
    <t>1.0_2</t>
  </si>
  <si>
    <t>1.0_3</t>
  </si>
  <si>
    <t>1.0_4</t>
  </si>
  <si>
    <t>1.0_5</t>
  </si>
  <si>
    <t>NO (3A4N1A2)</t>
  </si>
  <si>
    <t>NO(1P3A2)</t>
  </si>
  <si>
    <t>NO(1A2A3)</t>
  </si>
  <si>
    <t>NO(3A1A2)</t>
  </si>
  <si>
    <t>NO(1A2A3A4)</t>
  </si>
  <si>
    <t>NO(4A1A2A3)</t>
  </si>
  <si>
    <t>NO(5A1N2A3A4)</t>
  </si>
  <si>
    <t>NO(3P1A2)</t>
  </si>
  <si>
    <t>NO(3A4N1A2)</t>
  </si>
  <si>
    <t>NO(3A4P1A2)</t>
  </si>
  <si>
    <t>NO(5A1A2A3A4)</t>
  </si>
  <si>
    <t>BPT1_BOVIN</t>
  </si>
  <si>
    <t>IVBI2_BUNMU</t>
  </si>
  <si>
    <t>AMBP_HUMAN</t>
  </si>
  <si>
    <t>No(1A3A2)</t>
  </si>
  <si>
    <t>1EM7_A95</t>
  </si>
  <si>
    <t>1EM7_A88</t>
  </si>
  <si>
    <t>1EM7_A77</t>
  </si>
  <si>
    <t>1EM7_A30</t>
  </si>
  <si>
    <t>1EM7_A1</t>
  </si>
  <si>
    <t>1EM7_B95</t>
  </si>
  <si>
    <t>1EM7_B88</t>
  </si>
  <si>
    <t>1EM7_B77</t>
  </si>
  <si>
    <t>1EM7_B30</t>
  </si>
  <si>
    <t>1EM7_B1</t>
  </si>
  <si>
    <t>NO Hairpin 1</t>
  </si>
  <si>
    <t>Hairpin1</t>
  </si>
  <si>
    <t>Hairpin 2</t>
  </si>
  <si>
    <t>B1-B4</t>
  </si>
  <si>
    <t>No Hairpin 1</t>
  </si>
  <si>
    <t>3A4N1A2</t>
  </si>
  <si>
    <t>1;4;5</t>
  </si>
  <si>
    <t>Mutant Vertices</t>
  </si>
  <si>
    <t>1;2;5</t>
  </si>
  <si>
    <t>0;2;5</t>
  </si>
  <si>
    <t>1;3;5</t>
  </si>
  <si>
    <t>0;3;5</t>
  </si>
  <si>
    <t>All</t>
  </si>
  <si>
    <t>30_1</t>
  </si>
  <si>
    <t>88_77</t>
  </si>
  <si>
    <t>88-77</t>
  </si>
  <si>
    <t>1 -- 30</t>
  </si>
  <si>
    <t>95-88</t>
  </si>
  <si>
    <t>Azul</t>
  </si>
  <si>
    <t>Rojo</t>
  </si>
  <si>
    <t>Verde</t>
  </si>
  <si>
    <t>Naranja</t>
  </si>
  <si>
    <t>Amarillo</t>
  </si>
  <si>
    <t>Mutant Edges 95-88</t>
  </si>
  <si>
    <t>NO (4A3A5N1A2)</t>
  </si>
  <si>
    <t>4A3N5P1A2</t>
  </si>
  <si>
    <t>NO (4A3N5P1A2)</t>
  </si>
  <si>
    <t>NO (3A4P1A2)</t>
  </si>
  <si>
    <t>4A3A5N1A2</t>
  </si>
  <si>
    <t>1;5;6;10</t>
  </si>
  <si>
    <t>1;2;6;10</t>
  </si>
  <si>
    <t>0;2;6;10</t>
  </si>
  <si>
    <t>1;3;6;10</t>
  </si>
  <si>
    <t>0;3;6;10</t>
  </si>
  <si>
    <t>1;4;7;10</t>
  </si>
  <si>
    <t>1;2;8;10</t>
  </si>
  <si>
    <t>0;2;8;10</t>
  </si>
  <si>
    <t>1;4;9;10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</si>
</sst>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61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6" fillId="0" borderId="0" xfId="0" applyFont="1"/>
    <xf numFmtId="0" fontId="0" fillId="0" borderId="0" xfId="0" applyFill="1"/>
    <xf numFmtId="49" fontId="0" fillId="0" borderId="0" xfId="0" applyNumberFormat="1"/>
    <xf numFmtId="0" fontId="0" fillId="0" borderId="0" xfId="0" applyNumberFormat="1"/>
    <xf numFmtId="0" fontId="3" fillId="0" borderId="0" xfId="196"/>
    <xf numFmtId="0" fontId="6" fillId="0" borderId="0" xfId="0" applyFont="1" applyFill="1" applyAlignment="1">
      <alignment horizontal="center" vertical="center"/>
    </xf>
    <xf numFmtId="0" fontId="0" fillId="14" borderId="0" xfId="0" applyFill="1"/>
    <xf numFmtId="16" fontId="0" fillId="0" borderId="0" xfId="0" applyNumberFormat="1"/>
    <xf numFmtId="0" fontId="0" fillId="6" borderId="0" xfId="0" applyFill="1"/>
    <xf numFmtId="0" fontId="0" fillId="20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 vertical="center" textRotation="90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6" borderId="0" xfId="0" applyFont="1" applyFill="1" applyAlignment="1">
      <alignment horizontal="center" vertical="center" textRotation="90"/>
    </xf>
    <xf numFmtId="0" fontId="2" fillId="7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5" fillId="3" borderId="0" xfId="1" applyFont="1" applyFill="1" applyAlignment="1">
      <alignment horizontal="center" vertical="center" textRotation="90"/>
    </xf>
    <xf numFmtId="0" fontId="7" fillId="9" borderId="0" xfId="0" applyFont="1" applyFill="1" applyAlignment="1">
      <alignment horizontal="center" vertical="center" textRotation="90"/>
    </xf>
    <xf numFmtId="0" fontId="7" fillId="10" borderId="0" xfId="0" applyFont="1" applyFill="1" applyAlignment="1">
      <alignment horizontal="center" vertical="center" textRotation="90"/>
    </xf>
    <xf numFmtId="0" fontId="7" fillId="18" borderId="0" xfId="0" applyFont="1" applyFill="1" applyAlignment="1">
      <alignment horizontal="center" vertical="center" textRotation="90"/>
    </xf>
    <xf numFmtId="0" fontId="2" fillId="15" borderId="0" xfId="0" applyFont="1" applyFill="1" applyAlignment="1">
      <alignment horizontal="center" vertical="center" textRotation="90"/>
    </xf>
    <xf numFmtId="0" fontId="2" fillId="17" borderId="0" xfId="0" applyFont="1" applyFill="1" applyAlignment="1">
      <alignment horizontal="center" vertical="center" textRotation="90"/>
    </xf>
    <xf numFmtId="0" fontId="7" fillId="16" borderId="0" xfId="0" applyFont="1" applyFill="1" applyAlignment="1">
      <alignment horizontal="center" vertical="center" textRotation="90"/>
    </xf>
    <xf numFmtId="0" fontId="0" fillId="14" borderId="0" xfId="0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9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dele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fam.xfam.org/protein/AMBP_HUMAN" TargetMode="External"/><Relationship Id="rId4" Type="http://schemas.openxmlformats.org/officeDocument/2006/relationships/hyperlink" Target="http://pfam.xfam.org/protein/BPT1_BOVIN" TargetMode="External"/><Relationship Id="rId5" Type="http://schemas.openxmlformats.org/officeDocument/2006/relationships/hyperlink" Target="http://pfam.xfam.org/protein/BPT1_BOVIN" TargetMode="External"/><Relationship Id="rId1" Type="http://schemas.openxmlformats.org/officeDocument/2006/relationships/hyperlink" Target="http://pfam.xfam.org/protein/BPT1_BOVIN" TargetMode="External"/><Relationship Id="rId2" Type="http://schemas.openxmlformats.org/officeDocument/2006/relationships/hyperlink" Target="http://pfam.xfam.org/protein/IVBI2_BUN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topLeftCell="A39" workbookViewId="0">
      <selection activeCell="B69" sqref="B69"/>
    </sheetView>
  </sheetViews>
  <sheetFormatPr baseColWidth="10" defaultRowHeight="15" x14ac:dyDescent="0"/>
  <cols>
    <col min="2" max="2" width="10.83203125" customWidth="1"/>
    <col min="3" max="3" width="4.33203125" customWidth="1"/>
    <col min="4" max="4" width="4.33203125" hidden="1" customWidth="1"/>
    <col min="5" max="5" width="4.33203125" customWidth="1"/>
    <col min="6" max="6" width="4.33203125" hidden="1" customWidth="1"/>
    <col min="7" max="7" width="4.33203125" customWidth="1"/>
    <col min="8" max="8" width="4.33203125" hidden="1" customWidth="1"/>
    <col min="9" max="9" width="4.33203125" customWidth="1"/>
    <col min="10" max="10" width="4.33203125" hidden="1" customWidth="1"/>
    <col min="11" max="11" width="4.33203125" customWidth="1"/>
    <col min="12" max="12" width="4.33203125" hidden="1" customWidth="1"/>
    <col min="13" max="13" width="4.33203125" customWidth="1"/>
    <col min="14" max="14" width="4.33203125" hidden="1" customWidth="1"/>
    <col min="15" max="15" width="4.33203125" customWidth="1"/>
    <col min="16" max="16" width="4.33203125" hidden="1" customWidth="1"/>
    <col min="17" max="17" width="4.33203125" customWidth="1"/>
    <col min="18" max="18" width="4.33203125" hidden="1" customWidth="1"/>
    <col min="19" max="19" width="4.33203125" customWidth="1"/>
    <col min="20" max="20" width="4.33203125" hidden="1" customWidth="1"/>
    <col min="21" max="21" width="4.33203125" customWidth="1"/>
    <col min="22" max="22" width="4.33203125" hidden="1" customWidth="1"/>
    <col min="23" max="23" width="4.33203125" customWidth="1"/>
    <col min="24" max="24" width="4.33203125" hidden="1" customWidth="1"/>
    <col min="25" max="25" width="4.33203125" customWidth="1"/>
    <col min="26" max="26" width="4.33203125" hidden="1" customWidth="1"/>
    <col min="27" max="27" width="4.33203125" customWidth="1"/>
    <col min="28" max="28" width="4.33203125" hidden="1" customWidth="1"/>
    <col min="29" max="29" width="4.33203125" customWidth="1"/>
    <col min="30" max="30" width="4.33203125" hidden="1" customWidth="1"/>
    <col min="31" max="31" width="4.33203125" customWidth="1"/>
    <col min="32" max="32" width="4.33203125" hidden="1" customWidth="1"/>
    <col min="33" max="33" width="4.33203125" customWidth="1"/>
    <col min="34" max="34" width="4.33203125" hidden="1" customWidth="1"/>
    <col min="35" max="35" width="4.33203125" customWidth="1"/>
    <col min="36" max="36" width="4.33203125" hidden="1" customWidth="1"/>
    <col min="37" max="37" width="4.33203125" customWidth="1"/>
    <col min="38" max="38" width="4.33203125" hidden="1" customWidth="1"/>
    <col min="39" max="39" width="4.33203125" customWidth="1"/>
    <col min="40" max="40" width="4.33203125" hidden="1" customWidth="1"/>
    <col min="41" max="41" width="4.33203125" customWidth="1"/>
    <col min="42" max="42" width="4.33203125" hidden="1" customWidth="1"/>
    <col min="43" max="43" width="4.33203125" customWidth="1"/>
    <col min="44" max="44" width="4.33203125" hidden="1" customWidth="1"/>
    <col min="45" max="45" width="4.33203125" customWidth="1"/>
    <col min="46" max="46" width="4.33203125" hidden="1" customWidth="1"/>
    <col min="47" max="47" width="4.33203125" customWidth="1"/>
    <col min="48" max="48" width="4.33203125" hidden="1" customWidth="1"/>
    <col min="49" max="49" width="4.33203125" customWidth="1"/>
    <col min="50" max="50" width="4.33203125" hidden="1" customWidth="1"/>
    <col min="51" max="51" width="4.33203125" customWidth="1"/>
    <col min="52" max="52" width="4.33203125" hidden="1" customWidth="1"/>
    <col min="53" max="53" width="4.33203125" customWidth="1"/>
    <col min="54" max="54" width="4.33203125" hidden="1" customWidth="1"/>
    <col min="55" max="55" width="4.33203125" customWidth="1"/>
    <col min="56" max="56" width="4.33203125" hidden="1" customWidth="1"/>
    <col min="57" max="57" width="4.33203125" customWidth="1"/>
    <col min="58" max="58" width="4.33203125" hidden="1" customWidth="1"/>
    <col min="59" max="59" width="4.33203125" customWidth="1"/>
    <col min="60" max="60" width="4.33203125" hidden="1" customWidth="1"/>
    <col min="61" max="61" width="4.33203125" customWidth="1"/>
    <col min="62" max="62" width="4.33203125" hidden="1" customWidth="1"/>
    <col min="63" max="63" width="4.33203125" customWidth="1"/>
    <col min="64" max="64" width="4.33203125" hidden="1" customWidth="1"/>
    <col min="65" max="65" width="4.33203125" customWidth="1"/>
    <col min="66" max="66" width="4.33203125" hidden="1" customWidth="1"/>
    <col min="67" max="67" width="4.33203125" customWidth="1"/>
    <col min="68" max="68" width="4.33203125" hidden="1" customWidth="1"/>
    <col min="69" max="69" width="4.33203125" customWidth="1"/>
    <col min="70" max="70" width="4.33203125" hidden="1" customWidth="1"/>
    <col min="71" max="71" width="4.33203125" customWidth="1"/>
    <col min="72" max="72" width="4.33203125" hidden="1" customWidth="1"/>
    <col min="73" max="73" width="4.33203125" customWidth="1"/>
    <col min="74" max="74" width="3.6640625" hidden="1" customWidth="1"/>
    <col min="75" max="76" width="3.6640625" customWidth="1"/>
  </cols>
  <sheetData>
    <row r="1" spans="1:74">
      <c r="C1" s="13" t="s">
        <v>58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4" t="s">
        <v>88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</row>
    <row r="2" spans="1:74"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 t="s">
        <v>11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"/>
      <c r="AM2" s="17" t="s">
        <v>10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8" t="s">
        <v>11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</row>
    <row r="3" spans="1:74">
      <c r="B3" t="s">
        <v>0</v>
      </c>
      <c r="C3" t="s">
        <v>1</v>
      </c>
      <c r="E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9</v>
      </c>
      <c r="S3" t="s">
        <v>8</v>
      </c>
      <c r="U3" t="s">
        <v>1</v>
      </c>
      <c r="W3" t="s">
        <v>2</v>
      </c>
      <c r="Y3" t="s">
        <v>3</v>
      </c>
      <c r="AA3" t="s">
        <v>4</v>
      </c>
      <c r="AC3" t="s">
        <v>5</v>
      </c>
      <c r="AE3" t="s">
        <v>6</v>
      </c>
      <c r="AG3" t="s">
        <v>7</v>
      </c>
      <c r="AI3" t="s">
        <v>9</v>
      </c>
      <c r="AK3" t="s">
        <v>8</v>
      </c>
      <c r="AM3" t="s">
        <v>1</v>
      </c>
      <c r="AO3" t="s">
        <v>2</v>
      </c>
      <c r="AQ3" t="s">
        <v>3</v>
      </c>
      <c r="AS3" t="s">
        <v>4</v>
      </c>
      <c r="AU3" t="s">
        <v>5</v>
      </c>
      <c r="AW3" t="s">
        <v>6</v>
      </c>
      <c r="AY3" t="s">
        <v>7</v>
      </c>
      <c r="BA3" t="s">
        <v>9</v>
      </c>
      <c r="BC3" t="s">
        <v>8</v>
      </c>
      <c r="BE3" t="s">
        <v>1</v>
      </c>
      <c r="BG3" t="s">
        <v>2</v>
      </c>
      <c r="BI3" t="s">
        <v>3</v>
      </c>
      <c r="BK3" t="s">
        <v>4</v>
      </c>
      <c r="BM3" t="s">
        <v>5</v>
      </c>
      <c r="BO3" t="s">
        <v>6</v>
      </c>
      <c r="BQ3" t="s">
        <v>7</v>
      </c>
      <c r="BS3" t="s">
        <v>9</v>
      </c>
      <c r="BU3" t="s">
        <v>8</v>
      </c>
    </row>
    <row r="4" spans="1:74">
      <c r="A4" s="20" t="s">
        <v>653</v>
      </c>
      <c r="B4" t="s">
        <v>655</v>
      </c>
      <c r="C4">
        <v>0.2034</v>
      </c>
      <c r="D4" t="s">
        <v>656</v>
      </c>
      <c r="E4">
        <v>1</v>
      </c>
      <c r="F4" t="s">
        <v>656</v>
      </c>
      <c r="G4">
        <v>0.20749999999999999</v>
      </c>
      <c r="H4" t="s">
        <v>657</v>
      </c>
      <c r="I4">
        <v>0.17649999999999999</v>
      </c>
      <c r="J4" t="s">
        <v>656</v>
      </c>
      <c r="K4">
        <v>1</v>
      </c>
      <c r="L4" t="s">
        <v>656</v>
      </c>
      <c r="M4">
        <v>0.3548</v>
      </c>
      <c r="N4" t="s">
        <v>657</v>
      </c>
      <c r="O4">
        <v>0.33329999999999999</v>
      </c>
      <c r="P4" t="s">
        <v>658</v>
      </c>
      <c r="Q4">
        <v>0.25</v>
      </c>
      <c r="R4" t="s">
        <v>659</v>
      </c>
      <c r="S4">
        <v>0.61109999999999998</v>
      </c>
      <c r="T4" t="s">
        <v>657</v>
      </c>
      <c r="U4">
        <v>0.71760000000000002</v>
      </c>
      <c r="V4" t="s">
        <v>660</v>
      </c>
      <c r="W4">
        <v>1</v>
      </c>
      <c r="X4" t="s">
        <v>661</v>
      </c>
      <c r="Y4">
        <v>0.67920000000000003</v>
      </c>
      <c r="Z4" t="s">
        <v>657</v>
      </c>
      <c r="AA4">
        <v>0.75</v>
      </c>
      <c r="AB4" t="s">
        <v>662</v>
      </c>
      <c r="AC4">
        <v>1</v>
      </c>
      <c r="AD4" t="s">
        <v>663</v>
      </c>
      <c r="AE4">
        <v>0.871</v>
      </c>
      <c r="AF4" t="s">
        <v>657</v>
      </c>
      <c r="AG4">
        <v>0.94120000000000004</v>
      </c>
      <c r="AH4" t="s">
        <v>664</v>
      </c>
      <c r="AI4">
        <v>1</v>
      </c>
      <c r="AJ4" t="s">
        <v>664</v>
      </c>
      <c r="AK4">
        <v>1</v>
      </c>
      <c r="AL4" t="s">
        <v>665</v>
      </c>
      <c r="AM4">
        <v>0.13469999999999999</v>
      </c>
      <c r="AN4" t="s">
        <v>666</v>
      </c>
      <c r="AO4">
        <v>0.5</v>
      </c>
      <c r="AP4" t="s">
        <v>667</v>
      </c>
      <c r="AQ4">
        <v>0.1346</v>
      </c>
      <c r="AR4" t="s">
        <v>668</v>
      </c>
      <c r="AS4">
        <v>0.20730000000000001</v>
      </c>
      <c r="AT4" t="s">
        <v>666</v>
      </c>
      <c r="AU4">
        <v>0.3</v>
      </c>
      <c r="AV4" t="s">
        <v>667</v>
      </c>
      <c r="AW4">
        <v>0.26579999999999998</v>
      </c>
      <c r="AX4" t="s">
        <v>668</v>
      </c>
      <c r="AY4">
        <v>0.40429999999999999</v>
      </c>
      <c r="AZ4" t="s">
        <v>666</v>
      </c>
      <c r="BA4">
        <v>0.4</v>
      </c>
      <c r="BB4" t="s">
        <v>669</v>
      </c>
      <c r="BC4">
        <v>0.45240000000000002</v>
      </c>
      <c r="BD4" t="s">
        <v>666</v>
      </c>
      <c r="BE4">
        <v>0.51180000000000003</v>
      </c>
      <c r="BF4" t="s">
        <v>670</v>
      </c>
      <c r="BG4">
        <v>0.92859999999999998</v>
      </c>
      <c r="BH4" t="s">
        <v>667</v>
      </c>
      <c r="BI4">
        <v>0.4551</v>
      </c>
      <c r="BJ4" t="s">
        <v>670</v>
      </c>
      <c r="BK4">
        <v>0.65090000000000003</v>
      </c>
      <c r="BL4" t="s">
        <v>670</v>
      </c>
      <c r="BM4">
        <v>0.9</v>
      </c>
      <c r="BN4" t="s">
        <v>667</v>
      </c>
      <c r="BO4">
        <v>0.70889999999999997</v>
      </c>
      <c r="BP4" t="s">
        <v>671</v>
      </c>
      <c r="BQ4">
        <v>0.8831</v>
      </c>
      <c r="BR4" t="s">
        <v>672</v>
      </c>
      <c r="BS4">
        <v>1</v>
      </c>
      <c r="BT4" t="s">
        <v>673</v>
      </c>
      <c r="BU4">
        <v>0.83330000000000004</v>
      </c>
      <c r="BV4" t="s">
        <v>674</v>
      </c>
    </row>
    <row r="5" spans="1:74">
      <c r="A5" s="20"/>
      <c r="B5" t="s">
        <v>675</v>
      </c>
      <c r="C5">
        <v>2.9499999999999998E-2</v>
      </c>
      <c r="D5" t="s">
        <v>676</v>
      </c>
      <c r="E5">
        <v>2.3900000000000001E-2</v>
      </c>
      <c r="F5" t="s">
        <v>676</v>
      </c>
      <c r="G5">
        <v>3.85E-2</v>
      </c>
      <c r="H5" t="s">
        <v>676</v>
      </c>
      <c r="I5">
        <v>0.04</v>
      </c>
      <c r="J5" t="s">
        <v>676</v>
      </c>
      <c r="K5">
        <v>3.09E-2</v>
      </c>
      <c r="L5" t="s">
        <v>676</v>
      </c>
      <c r="M5">
        <v>5.6599999999999998E-2</v>
      </c>
      <c r="N5" t="s">
        <v>676</v>
      </c>
      <c r="O5">
        <v>7.2300000000000003E-2</v>
      </c>
      <c r="P5" t="s">
        <v>676</v>
      </c>
      <c r="Q5">
        <v>6.8199999999999997E-2</v>
      </c>
      <c r="R5" t="s">
        <v>676</v>
      </c>
      <c r="S5">
        <v>7.6899999999999996E-2</v>
      </c>
      <c r="T5" t="s">
        <v>676</v>
      </c>
      <c r="U5">
        <v>0.33189999999999997</v>
      </c>
      <c r="V5" t="s">
        <v>676</v>
      </c>
      <c r="W5">
        <v>0.43240000000000001</v>
      </c>
      <c r="X5" t="s">
        <v>676</v>
      </c>
      <c r="Y5">
        <v>0.28210000000000002</v>
      </c>
      <c r="Z5" t="s">
        <v>677</v>
      </c>
      <c r="AA5">
        <v>0.41899999999999998</v>
      </c>
      <c r="AB5" t="s">
        <v>676</v>
      </c>
      <c r="AC5">
        <v>0.44440000000000002</v>
      </c>
      <c r="AD5" t="s">
        <v>676</v>
      </c>
      <c r="AE5">
        <v>0.3962</v>
      </c>
      <c r="AF5" t="s">
        <v>676</v>
      </c>
      <c r="AG5">
        <v>0.48699999999999999</v>
      </c>
      <c r="AH5" t="s">
        <v>676</v>
      </c>
      <c r="AI5">
        <v>0.44440000000000002</v>
      </c>
      <c r="AJ5" t="s">
        <v>676</v>
      </c>
      <c r="AK5">
        <v>0.53849999999999998</v>
      </c>
      <c r="AL5" t="s">
        <v>676</v>
      </c>
      <c r="AM5">
        <v>0.1111</v>
      </c>
      <c r="AN5" t="s">
        <v>678</v>
      </c>
      <c r="AO5">
        <v>0.1429</v>
      </c>
      <c r="AP5" t="s">
        <v>678</v>
      </c>
      <c r="AQ5">
        <v>9.0899999999999995E-2</v>
      </c>
      <c r="AR5" t="s">
        <v>678</v>
      </c>
      <c r="AS5">
        <v>4.9000000000000002E-2</v>
      </c>
      <c r="AT5" t="s">
        <v>679</v>
      </c>
      <c r="AU5">
        <v>5.33E-2</v>
      </c>
      <c r="AV5" t="s">
        <v>678</v>
      </c>
      <c r="AW5">
        <v>4.6699999999999998E-2</v>
      </c>
      <c r="AX5" t="s">
        <v>679</v>
      </c>
      <c r="AY5">
        <v>8.3299999999999999E-2</v>
      </c>
      <c r="AZ5" t="s">
        <v>679</v>
      </c>
      <c r="BA5">
        <v>0.33329999999999999</v>
      </c>
      <c r="BB5" t="s">
        <v>680</v>
      </c>
      <c r="BC5">
        <v>6.5799999999999997E-2</v>
      </c>
      <c r="BD5" t="s">
        <v>679</v>
      </c>
      <c r="BE5">
        <v>0.26440000000000002</v>
      </c>
      <c r="BF5" t="s">
        <v>680</v>
      </c>
      <c r="BG5">
        <v>0.70269999999999999</v>
      </c>
      <c r="BH5" t="s">
        <v>679</v>
      </c>
      <c r="BI5">
        <v>0.18179999999999999</v>
      </c>
      <c r="BJ5" t="s">
        <v>680</v>
      </c>
      <c r="BK5">
        <v>0.36359999999999998</v>
      </c>
      <c r="BL5" t="s">
        <v>679</v>
      </c>
      <c r="BM5">
        <v>0.72219999999999995</v>
      </c>
      <c r="BN5" t="s">
        <v>679</v>
      </c>
      <c r="BO5">
        <v>0.24299999999999999</v>
      </c>
      <c r="BP5" t="s">
        <v>679</v>
      </c>
      <c r="BQ5">
        <v>0.46429999999999999</v>
      </c>
      <c r="BR5" t="s">
        <v>679</v>
      </c>
      <c r="BS5">
        <v>1</v>
      </c>
      <c r="BT5" t="s">
        <v>681</v>
      </c>
      <c r="BU5">
        <v>0.34210000000000002</v>
      </c>
      <c r="BV5" t="s">
        <v>679</v>
      </c>
    </row>
    <row r="6" spans="1:74">
      <c r="A6" s="21" t="s">
        <v>654</v>
      </c>
      <c r="B6" t="s">
        <v>682</v>
      </c>
      <c r="C6">
        <v>0.29409999999999997</v>
      </c>
      <c r="D6" t="s">
        <v>683</v>
      </c>
      <c r="E6">
        <v>0.5</v>
      </c>
      <c r="F6" t="s">
        <v>683</v>
      </c>
      <c r="G6">
        <v>0.20830000000000001</v>
      </c>
      <c r="H6" t="s">
        <v>683</v>
      </c>
      <c r="I6">
        <v>0.5</v>
      </c>
      <c r="J6" t="s">
        <v>683</v>
      </c>
      <c r="K6">
        <v>0.55559999999999998</v>
      </c>
      <c r="L6" t="s">
        <v>683</v>
      </c>
      <c r="M6">
        <v>0.45450000000000002</v>
      </c>
      <c r="N6" t="s">
        <v>683</v>
      </c>
      <c r="O6">
        <v>0.1176</v>
      </c>
      <c r="P6" t="s">
        <v>684</v>
      </c>
      <c r="Q6">
        <v>6.6699999999999995E-2</v>
      </c>
      <c r="R6" t="s">
        <v>684</v>
      </c>
      <c r="S6">
        <v>0.5</v>
      </c>
      <c r="T6" t="s">
        <v>684</v>
      </c>
      <c r="U6">
        <v>0.76919999999999999</v>
      </c>
      <c r="V6" t="s">
        <v>685</v>
      </c>
      <c r="W6">
        <v>1</v>
      </c>
      <c r="X6" t="s">
        <v>685</v>
      </c>
      <c r="Y6">
        <v>0.75</v>
      </c>
      <c r="Z6" t="s">
        <v>684</v>
      </c>
      <c r="AA6">
        <v>0.85709999999999997</v>
      </c>
      <c r="AB6" t="s">
        <v>405</v>
      </c>
      <c r="AC6">
        <v>1</v>
      </c>
      <c r="AD6" t="s">
        <v>683</v>
      </c>
      <c r="AE6">
        <v>1</v>
      </c>
      <c r="AF6" t="s">
        <v>686</v>
      </c>
      <c r="AG6">
        <v>1</v>
      </c>
      <c r="AH6" t="s">
        <v>687</v>
      </c>
      <c r="AI6">
        <v>1</v>
      </c>
      <c r="AJ6" t="s">
        <v>688</v>
      </c>
      <c r="AK6">
        <v>1</v>
      </c>
      <c r="AL6" t="s">
        <v>689</v>
      </c>
      <c r="AM6">
        <v>0.21460000000000001</v>
      </c>
      <c r="AN6" t="s">
        <v>690</v>
      </c>
      <c r="AO6">
        <v>1</v>
      </c>
      <c r="AP6" t="s">
        <v>691</v>
      </c>
      <c r="AQ6">
        <v>0.15939999999999999</v>
      </c>
      <c r="AR6" t="s">
        <v>690</v>
      </c>
      <c r="AS6">
        <v>0.28760000000000002</v>
      </c>
      <c r="AT6" t="s">
        <v>690</v>
      </c>
      <c r="AU6">
        <v>1</v>
      </c>
      <c r="AV6" t="s">
        <v>691</v>
      </c>
      <c r="AW6">
        <v>0.25580000000000003</v>
      </c>
      <c r="AX6" t="s">
        <v>690</v>
      </c>
      <c r="AY6">
        <v>0.37040000000000001</v>
      </c>
      <c r="AZ6" t="s">
        <v>692</v>
      </c>
      <c r="BA6">
        <v>0.45450000000000002</v>
      </c>
      <c r="BB6" t="s">
        <v>692</v>
      </c>
      <c r="BC6">
        <v>0.3125</v>
      </c>
      <c r="BD6" t="s">
        <v>692</v>
      </c>
      <c r="BE6">
        <v>0.5171</v>
      </c>
      <c r="BF6" t="s">
        <v>690</v>
      </c>
      <c r="BG6">
        <v>1</v>
      </c>
      <c r="BH6" t="s">
        <v>691</v>
      </c>
      <c r="BI6">
        <v>0.3841</v>
      </c>
      <c r="BJ6" t="s">
        <v>690</v>
      </c>
      <c r="BK6">
        <v>0.67020000000000002</v>
      </c>
      <c r="BL6" t="s">
        <v>690</v>
      </c>
      <c r="BM6">
        <v>1</v>
      </c>
      <c r="BN6" t="s">
        <v>133</v>
      </c>
      <c r="BO6">
        <v>0.58140000000000003</v>
      </c>
      <c r="BP6" t="s">
        <v>690</v>
      </c>
      <c r="BQ6">
        <v>0.64790000000000003</v>
      </c>
      <c r="BR6" t="s">
        <v>692</v>
      </c>
      <c r="BS6">
        <v>1</v>
      </c>
      <c r="BT6" t="s">
        <v>693</v>
      </c>
      <c r="BU6">
        <v>0.54169999999999996</v>
      </c>
      <c r="BV6" t="s">
        <v>690</v>
      </c>
    </row>
    <row r="7" spans="1:74">
      <c r="A7" s="21"/>
      <c r="B7" t="s">
        <v>694</v>
      </c>
      <c r="C7">
        <v>0.40539999999999998</v>
      </c>
      <c r="D7" t="s">
        <v>695</v>
      </c>
      <c r="E7">
        <v>1</v>
      </c>
      <c r="F7" t="s">
        <v>696</v>
      </c>
      <c r="G7">
        <v>0.35709999999999997</v>
      </c>
      <c r="H7" t="s">
        <v>697</v>
      </c>
      <c r="I7">
        <v>0.39389999999999997</v>
      </c>
      <c r="J7" t="s">
        <v>695</v>
      </c>
      <c r="K7">
        <v>1</v>
      </c>
      <c r="L7" t="s">
        <v>696</v>
      </c>
      <c r="M7">
        <v>0.32500000000000001</v>
      </c>
      <c r="N7" t="s">
        <v>697</v>
      </c>
      <c r="O7">
        <v>0</v>
      </c>
      <c r="P7" t="s">
        <v>698</v>
      </c>
      <c r="Q7">
        <v>0</v>
      </c>
      <c r="R7" t="s">
        <v>698</v>
      </c>
      <c r="S7">
        <v>0</v>
      </c>
      <c r="T7" t="s">
        <v>698</v>
      </c>
      <c r="U7">
        <v>0.52629999999999999</v>
      </c>
      <c r="V7" t="s">
        <v>213</v>
      </c>
      <c r="W7">
        <v>1</v>
      </c>
      <c r="X7" t="s">
        <v>213</v>
      </c>
      <c r="Y7">
        <v>0.38100000000000001</v>
      </c>
      <c r="Z7" t="s">
        <v>699</v>
      </c>
      <c r="AA7">
        <v>0.49059999999999998</v>
      </c>
      <c r="AB7" t="s">
        <v>213</v>
      </c>
      <c r="AC7">
        <v>1</v>
      </c>
      <c r="AD7" t="s">
        <v>213</v>
      </c>
      <c r="AE7">
        <v>0.35</v>
      </c>
      <c r="AF7" t="s">
        <v>699</v>
      </c>
      <c r="AG7">
        <v>6.25E-2</v>
      </c>
      <c r="AH7" t="s">
        <v>699</v>
      </c>
      <c r="AI7">
        <v>0.2</v>
      </c>
      <c r="AJ7" t="s">
        <v>699</v>
      </c>
      <c r="AK7">
        <v>3.6999999999999998E-2</v>
      </c>
      <c r="AL7" t="s">
        <v>699</v>
      </c>
      <c r="AM7">
        <v>0.18260000000000001</v>
      </c>
      <c r="AN7" t="s">
        <v>700</v>
      </c>
      <c r="AO7">
        <v>1</v>
      </c>
      <c r="AP7" t="s">
        <v>277</v>
      </c>
      <c r="AQ7">
        <v>0.1179</v>
      </c>
      <c r="AR7" t="s">
        <v>259</v>
      </c>
      <c r="AS7">
        <v>0.26229999999999998</v>
      </c>
      <c r="AT7" t="s">
        <v>700</v>
      </c>
      <c r="AU7">
        <v>1</v>
      </c>
      <c r="AV7" t="s">
        <v>277</v>
      </c>
      <c r="AW7">
        <v>0.18279999999999999</v>
      </c>
      <c r="AX7" t="s">
        <v>259</v>
      </c>
      <c r="AY7">
        <v>0.10639999999999999</v>
      </c>
      <c r="AZ7" t="s">
        <v>701</v>
      </c>
      <c r="BA7">
        <v>0.25</v>
      </c>
      <c r="BB7" t="s">
        <v>702</v>
      </c>
      <c r="BC7">
        <v>6.8500000000000005E-2</v>
      </c>
      <c r="BD7" t="s">
        <v>701</v>
      </c>
      <c r="BE7">
        <v>0.25569999999999998</v>
      </c>
      <c r="BF7" t="s">
        <v>700</v>
      </c>
      <c r="BG7">
        <v>1</v>
      </c>
      <c r="BH7" t="s">
        <v>703</v>
      </c>
      <c r="BI7">
        <v>0.15379999999999999</v>
      </c>
      <c r="BJ7" t="s">
        <v>218</v>
      </c>
      <c r="BK7">
        <v>0.39579999999999999</v>
      </c>
      <c r="BL7" t="s">
        <v>704</v>
      </c>
      <c r="BM7">
        <v>1</v>
      </c>
      <c r="BN7" t="s">
        <v>703</v>
      </c>
      <c r="BO7">
        <v>0.30109999999999998</v>
      </c>
      <c r="BP7" t="s">
        <v>704</v>
      </c>
      <c r="BQ7">
        <v>0.27150000000000002</v>
      </c>
      <c r="BR7" t="s">
        <v>705</v>
      </c>
      <c r="BS7">
        <v>0.8</v>
      </c>
      <c r="BT7" t="s">
        <v>706</v>
      </c>
      <c r="BU7">
        <v>0.17810000000000001</v>
      </c>
      <c r="BV7" t="s">
        <v>705</v>
      </c>
    </row>
    <row r="8" spans="1:74">
      <c r="A8" s="21"/>
      <c r="B8" t="s">
        <v>707</v>
      </c>
      <c r="C8">
        <v>0.3649</v>
      </c>
      <c r="D8" t="s">
        <v>708</v>
      </c>
      <c r="E8">
        <v>0.44440000000000002</v>
      </c>
      <c r="F8" t="s">
        <v>709</v>
      </c>
      <c r="G8">
        <v>0.50939999999999996</v>
      </c>
      <c r="H8" t="s">
        <v>710</v>
      </c>
      <c r="I8">
        <v>0.35289999999999999</v>
      </c>
      <c r="J8" t="s">
        <v>708</v>
      </c>
      <c r="K8">
        <v>0.44440000000000002</v>
      </c>
      <c r="L8" t="s">
        <v>709</v>
      </c>
      <c r="M8">
        <v>0.53849999999999998</v>
      </c>
      <c r="N8" t="s">
        <v>710</v>
      </c>
      <c r="O8">
        <v>0.42499999999999999</v>
      </c>
      <c r="P8" t="s">
        <v>708</v>
      </c>
      <c r="Q8">
        <v>0.45450000000000002</v>
      </c>
      <c r="R8" t="s">
        <v>711</v>
      </c>
      <c r="S8">
        <v>0.5</v>
      </c>
      <c r="T8" t="s">
        <v>710</v>
      </c>
      <c r="U8">
        <v>0.91500000000000004</v>
      </c>
      <c r="V8" t="s">
        <v>712</v>
      </c>
      <c r="W8">
        <v>1</v>
      </c>
      <c r="X8" t="s">
        <v>713</v>
      </c>
      <c r="Y8">
        <v>0.98109999999999997</v>
      </c>
      <c r="Z8" t="s">
        <v>714</v>
      </c>
      <c r="AA8">
        <v>0.88239999999999996</v>
      </c>
      <c r="AB8" t="s">
        <v>712</v>
      </c>
      <c r="AC8">
        <v>1</v>
      </c>
      <c r="AD8" t="s">
        <v>713</v>
      </c>
      <c r="AE8">
        <v>1</v>
      </c>
      <c r="AF8" t="s">
        <v>714</v>
      </c>
      <c r="AG8">
        <v>0.88519999999999999</v>
      </c>
      <c r="AH8" t="s">
        <v>709</v>
      </c>
      <c r="AI8">
        <v>1</v>
      </c>
      <c r="AJ8" t="s">
        <v>713</v>
      </c>
      <c r="AK8">
        <v>1</v>
      </c>
      <c r="AL8" t="s">
        <v>714</v>
      </c>
      <c r="AM8">
        <v>0.19089999999999999</v>
      </c>
      <c r="AN8" t="s">
        <v>715</v>
      </c>
      <c r="AO8">
        <v>0.5</v>
      </c>
      <c r="AP8" t="s">
        <v>716</v>
      </c>
      <c r="AQ8">
        <v>0.13289999999999999</v>
      </c>
      <c r="AR8" t="s">
        <v>715</v>
      </c>
      <c r="AS8">
        <v>0.2369</v>
      </c>
      <c r="AT8" t="s">
        <v>715</v>
      </c>
      <c r="AU8">
        <v>0.5</v>
      </c>
      <c r="AV8" t="s">
        <v>716</v>
      </c>
      <c r="AW8">
        <v>0.18679999999999999</v>
      </c>
      <c r="AX8" t="s">
        <v>715</v>
      </c>
      <c r="AY8">
        <v>0.24210000000000001</v>
      </c>
      <c r="AZ8" t="s">
        <v>717</v>
      </c>
      <c r="BA8">
        <v>0.5</v>
      </c>
      <c r="BB8" t="s">
        <v>718</v>
      </c>
      <c r="BC8">
        <v>0.15970000000000001</v>
      </c>
      <c r="BD8" t="s">
        <v>719</v>
      </c>
      <c r="BE8">
        <v>0.4052</v>
      </c>
      <c r="BF8" t="s">
        <v>720</v>
      </c>
      <c r="BG8">
        <v>1</v>
      </c>
      <c r="BH8" t="s">
        <v>721</v>
      </c>
      <c r="BI8">
        <v>0.26579999999999998</v>
      </c>
      <c r="BJ8" t="s">
        <v>715</v>
      </c>
      <c r="BK8">
        <v>0.52539999999999998</v>
      </c>
      <c r="BL8" t="s">
        <v>720</v>
      </c>
      <c r="BM8">
        <v>1</v>
      </c>
      <c r="BN8" t="s">
        <v>721</v>
      </c>
      <c r="BO8">
        <v>0.3846</v>
      </c>
      <c r="BP8" t="s">
        <v>720</v>
      </c>
      <c r="BQ8">
        <v>0.54079999999999995</v>
      </c>
      <c r="BR8" t="s">
        <v>720</v>
      </c>
      <c r="BS8">
        <v>1</v>
      </c>
      <c r="BT8" t="s">
        <v>721</v>
      </c>
      <c r="BU8">
        <v>0.38890000000000002</v>
      </c>
      <c r="BV8" t="s">
        <v>722</v>
      </c>
    </row>
    <row r="9" spans="1:74">
      <c r="A9" s="21"/>
      <c r="B9" t="s">
        <v>723</v>
      </c>
      <c r="C9">
        <v>0.1452</v>
      </c>
      <c r="D9" t="s">
        <v>724</v>
      </c>
      <c r="E9">
        <v>0.17949999999999999</v>
      </c>
      <c r="F9" t="s">
        <v>725</v>
      </c>
      <c r="G9">
        <v>0.1525</v>
      </c>
      <c r="H9" t="s">
        <v>724</v>
      </c>
      <c r="I9">
        <v>0.1928</v>
      </c>
      <c r="J9" t="s">
        <v>726</v>
      </c>
      <c r="K9">
        <v>0.21879999999999999</v>
      </c>
      <c r="L9" t="s">
        <v>725</v>
      </c>
      <c r="M9">
        <v>0.21429999999999999</v>
      </c>
      <c r="N9" t="s">
        <v>724</v>
      </c>
      <c r="O9">
        <v>0.4118</v>
      </c>
      <c r="P9" t="s">
        <v>724</v>
      </c>
      <c r="Q9">
        <v>0.53849999999999998</v>
      </c>
      <c r="R9" t="s">
        <v>724</v>
      </c>
      <c r="S9">
        <v>0.42859999999999998</v>
      </c>
      <c r="T9" t="s">
        <v>727</v>
      </c>
      <c r="U9">
        <v>0.3725</v>
      </c>
      <c r="V9" t="s">
        <v>725</v>
      </c>
      <c r="W9">
        <v>0.47499999999999998</v>
      </c>
      <c r="X9" t="s">
        <v>728</v>
      </c>
      <c r="Y9">
        <v>0.35589999999999999</v>
      </c>
      <c r="Z9" t="s">
        <v>729</v>
      </c>
      <c r="AA9">
        <v>0.39140000000000003</v>
      </c>
      <c r="AB9" t="s">
        <v>728</v>
      </c>
      <c r="AC9">
        <v>0.5323</v>
      </c>
      <c r="AD9" t="s">
        <v>728</v>
      </c>
      <c r="AE9">
        <v>0.33329999999999999</v>
      </c>
      <c r="AF9" t="s">
        <v>730</v>
      </c>
      <c r="AG9">
        <v>0.6</v>
      </c>
      <c r="AH9" t="s">
        <v>724</v>
      </c>
      <c r="AI9">
        <v>1</v>
      </c>
      <c r="AJ9" t="s">
        <v>724</v>
      </c>
      <c r="AK9">
        <v>0.47620000000000001</v>
      </c>
      <c r="AL9" t="s">
        <v>731</v>
      </c>
      <c r="AM9">
        <v>0.16039999999999999</v>
      </c>
      <c r="AN9" t="s">
        <v>732</v>
      </c>
      <c r="AO9">
        <v>0.30359999999999998</v>
      </c>
      <c r="AP9" t="s">
        <v>732</v>
      </c>
      <c r="AQ9">
        <v>0.12180000000000001</v>
      </c>
      <c r="AR9" t="s">
        <v>733</v>
      </c>
      <c r="AS9">
        <v>0.2361</v>
      </c>
      <c r="AT9" t="s">
        <v>732</v>
      </c>
      <c r="AU9">
        <v>0.41460000000000002</v>
      </c>
      <c r="AV9" t="s">
        <v>732</v>
      </c>
      <c r="AW9">
        <v>0.1845</v>
      </c>
      <c r="AX9" t="s">
        <v>733</v>
      </c>
      <c r="AY9">
        <v>0.45329999999999998</v>
      </c>
      <c r="AZ9" t="s">
        <v>732</v>
      </c>
      <c r="BA9">
        <v>0.85</v>
      </c>
      <c r="BB9" t="s">
        <v>732</v>
      </c>
      <c r="BC9">
        <v>0.34549999999999997</v>
      </c>
      <c r="BD9" t="s">
        <v>733</v>
      </c>
      <c r="BE9">
        <v>0.41120000000000001</v>
      </c>
      <c r="BF9" t="s">
        <v>733</v>
      </c>
      <c r="BG9">
        <v>0.8</v>
      </c>
      <c r="BH9" t="s">
        <v>734</v>
      </c>
      <c r="BI9">
        <v>0.3397</v>
      </c>
      <c r="BJ9" t="s">
        <v>733</v>
      </c>
      <c r="BK9">
        <v>0.46279999999999999</v>
      </c>
      <c r="BL9" t="s">
        <v>735</v>
      </c>
      <c r="BM9">
        <v>1</v>
      </c>
      <c r="BN9" t="s">
        <v>734</v>
      </c>
      <c r="BO9">
        <v>0.37859999999999999</v>
      </c>
      <c r="BP9" t="s">
        <v>733</v>
      </c>
      <c r="BQ9">
        <v>0.625</v>
      </c>
      <c r="BR9" t="s">
        <v>736</v>
      </c>
      <c r="BS9">
        <v>1</v>
      </c>
      <c r="BT9" t="s">
        <v>736</v>
      </c>
      <c r="BU9">
        <v>0.4909</v>
      </c>
      <c r="BV9" t="s">
        <v>737</v>
      </c>
    </row>
    <row r="10" spans="1:74">
      <c r="A10" s="22" t="s">
        <v>87</v>
      </c>
      <c r="B10" t="s">
        <v>12</v>
      </c>
      <c r="C10">
        <v>0.48</v>
      </c>
      <c r="D10" t="s">
        <v>13</v>
      </c>
      <c r="E10">
        <v>0.46150000000000002</v>
      </c>
      <c r="F10" t="s">
        <v>13</v>
      </c>
      <c r="G10">
        <v>0.58330000000000004</v>
      </c>
      <c r="H10" t="s">
        <v>14</v>
      </c>
      <c r="I10">
        <v>0.48</v>
      </c>
      <c r="J10" t="s">
        <v>13</v>
      </c>
      <c r="K10">
        <v>0.46150000000000002</v>
      </c>
      <c r="L10" t="s">
        <v>13</v>
      </c>
      <c r="M10">
        <v>0.58330000000000004</v>
      </c>
      <c r="N10" t="s">
        <v>14</v>
      </c>
      <c r="O10">
        <v>0.54549999999999998</v>
      </c>
      <c r="P10" t="s">
        <v>13</v>
      </c>
      <c r="Q10">
        <v>0.46150000000000002</v>
      </c>
      <c r="R10" t="s">
        <v>13</v>
      </c>
      <c r="S10">
        <v>0.77780000000000005</v>
      </c>
      <c r="T10" t="s">
        <v>14</v>
      </c>
      <c r="U10">
        <v>1</v>
      </c>
      <c r="V10" t="s">
        <v>14</v>
      </c>
      <c r="W10">
        <v>1</v>
      </c>
      <c r="X10" t="s">
        <v>14</v>
      </c>
      <c r="Y10">
        <v>1</v>
      </c>
      <c r="Z10" t="s">
        <v>15</v>
      </c>
      <c r="AA10">
        <v>1</v>
      </c>
      <c r="AB10" t="s">
        <v>14</v>
      </c>
      <c r="AC10">
        <v>1</v>
      </c>
      <c r="AD10" t="s">
        <v>14</v>
      </c>
      <c r="AE10">
        <v>1</v>
      </c>
      <c r="AF10" t="s">
        <v>15</v>
      </c>
      <c r="AG10">
        <v>1</v>
      </c>
      <c r="AH10" t="s">
        <v>14</v>
      </c>
      <c r="AI10">
        <v>1</v>
      </c>
      <c r="AJ10" t="s">
        <v>14</v>
      </c>
      <c r="AK10">
        <v>1</v>
      </c>
      <c r="AL10" t="s">
        <v>15</v>
      </c>
      <c r="AM10">
        <v>0.19400000000000001</v>
      </c>
      <c r="AN10" t="s">
        <v>16</v>
      </c>
      <c r="AO10">
        <v>1</v>
      </c>
      <c r="AP10" t="s">
        <v>17</v>
      </c>
      <c r="AQ10">
        <v>0.1111</v>
      </c>
      <c r="AR10" t="s">
        <v>18</v>
      </c>
      <c r="AS10">
        <v>0.30230000000000001</v>
      </c>
      <c r="AT10" t="s">
        <v>16</v>
      </c>
      <c r="AU10">
        <v>1</v>
      </c>
      <c r="AV10" t="s">
        <v>17</v>
      </c>
      <c r="AW10">
        <v>0.18840000000000001</v>
      </c>
      <c r="AX10" t="s">
        <v>18</v>
      </c>
      <c r="AY10">
        <v>0.49059999999999998</v>
      </c>
      <c r="AZ10" t="s">
        <v>16</v>
      </c>
      <c r="BA10">
        <v>1</v>
      </c>
      <c r="BB10" t="s">
        <v>17</v>
      </c>
      <c r="BC10">
        <v>0.36109999999999998</v>
      </c>
      <c r="BD10" t="s">
        <v>18</v>
      </c>
      <c r="BE10">
        <v>0.35210000000000002</v>
      </c>
      <c r="BF10" t="s">
        <v>17</v>
      </c>
      <c r="BG10">
        <v>1</v>
      </c>
      <c r="BH10" t="s">
        <v>19</v>
      </c>
      <c r="BI10">
        <v>0.2137</v>
      </c>
      <c r="BJ10" t="s">
        <v>17</v>
      </c>
      <c r="BK10">
        <v>0.53190000000000004</v>
      </c>
      <c r="BL10" t="s">
        <v>17</v>
      </c>
      <c r="BM10">
        <v>1</v>
      </c>
      <c r="BN10" t="s">
        <v>19</v>
      </c>
      <c r="BO10">
        <v>0.36230000000000001</v>
      </c>
      <c r="BP10" t="s">
        <v>17</v>
      </c>
      <c r="BQ10">
        <v>0.71430000000000005</v>
      </c>
      <c r="BR10" t="s">
        <v>19</v>
      </c>
      <c r="BS10">
        <v>1</v>
      </c>
      <c r="BT10" t="s">
        <v>19</v>
      </c>
      <c r="BU10">
        <v>0.55559999999999998</v>
      </c>
      <c r="BV10" t="s">
        <v>19</v>
      </c>
    </row>
    <row r="11" spans="1:74">
      <c r="A11" s="22"/>
      <c r="B11" t="s">
        <v>20</v>
      </c>
      <c r="C11">
        <v>0</v>
      </c>
      <c r="D11" t="s">
        <v>15</v>
      </c>
      <c r="E11">
        <v>0</v>
      </c>
      <c r="F11" t="s">
        <v>59</v>
      </c>
      <c r="G11">
        <v>0</v>
      </c>
      <c r="H11" t="s">
        <v>15</v>
      </c>
      <c r="I11" t="s">
        <v>756</v>
      </c>
      <c r="J11" t="s">
        <v>15</v>
      </c>
      <c r="K11" t="s">
        <v>756</v>
      </c>
      <c r="L11" t="s">
        <v>59</v>
      </c>
      <c r="M11" t="s">
        <v>756</v>
      </c>
      <c r="N11" t="s">
        <v>59</v>
      </c>
      <c r="O11" t="s">
        <v>756</v>
      </c>
      <c r="P11" t="s">
        <v>15</v>
      </c>
      <c r="Q11" t="s">
        <v>756</v>
      </c>
      <c r="R11" t="s">
        <v>59</v>
      </c>
      <c r="S11" t="s">
        <v>756</v>
      </c>
      <c r="T11" t="s">
        <v>59</v>
      </c>
      <c r="U11">
        <v>0</v>
      </c>
      <c r="V11" t="s">
        <v>15</v>
      </c>
      <c r="W11">
        <v>0</v>
      </c>
      <c r="X11" t="s">
        <v>59</v>
      </c>
      <c r="Y11">
        <v>0</v>
      </c>
      <c r="Z11" t="s">
        <v>15</v>
      </c>
      <c r="AA11" s="3" t="s">
        <v>756</v>
      </c>
      <c r="AB11" t="s">
        <v>15</v>
      </c>
      <c r="AC11" s="3" t="s">
        <v>756</v>
      </c>
      <c r="AD11" t="s">
        <v>59</v>
      </c>
      <c r="AE11" s="3" t="s">
        <v>756</v>
      </c>
      <c r="AF11" t="s">
        <v>59</v>
      </c>
      <c r="AG11" s="3" t="s">
        <v>756</v>
      </c>
      <c r="AH11" t="s">
        <v>15</v>
      </c>
      <c r="AI11" s="3" t="s">
        <v>756</v>
      </c>
      <c r="AJ11" t="s">
        <v>59</v>
      </c>
      <c r="AK11" s="3" t="s">
        <v>756</v>
      </c>
      <c r="AL11" t="s">
        <v>59</v>
      </c>
      <c r="AM11">
        <v>0.26469999999999999</v>
      </c>
      <c r="AN11" t="s">
        <v>21</v>
      </c>
      <c r="AO11">
        <v>0.69230000000000003</v>
      </c>
      <c r="AP11" t="s">
        <v>60</v>
      </c>
      <c r="AQ11">
        <v>0.1837</v>
      </c>
      <c r="AR11" t="s">
        <v>21</v>
      </c>
      <c r="AS11">
        <v>0.33960000000000001</v>
      </c>
      <c r="AT11" t="s">
        <v>22</v>
      </c>
      <c r="AU11">
        <v>1</v>
      </c>
      <c r="AV11" t="s">
        <v>23</v>
      </c>
      <c r="AW11">
        <v>0.21429999999999999</v>
      </c>
      <c r="AX11" t="s">
        <v>22</v>
      </c>
      <c r="AY11">
        <v>0</v>
      </c>
      <c r="AZ11" t="s">
        <v>19</v>
      </c>
      <c r="BA11">
        <v>0</v>
      </c>
      <c r="BB11" t="s">
        <v>59</v>
      </c>
      <c r="BC11">
        <v>0</v>
      </c>
      <c r="BD11" t="s">
        <v>19</v>
      </c>
      <c r="BE11">
        <v>0.50380000000000003</v>
      </c>
      <c r="BF11" t="s">
        <v>24</v>
      </c>
      <c r="BG11">
        <v>1</v>
      </c>
      <c r="BH11" t="s">
        <v>25</v>
      </c>
      <c r="BI11">
        <v>0.3367</v>
      </c>
      <c r="BJ11" t="s">
        <v>24</v>
      </c>
      <c r="BK11">
        <v>0.623</v>
      </c>
      <c r="BL11" t="s">
        <v>24</v>
      </c>
      <c r="BM11">
        <v>1</v>
      </c>
      <c r="BN11" t="s">
        <v>26</v>
      </c>
      <c r="BO11">
        <v>0.45240000000000002</v>
      </c>
      <c r="BP11" t="s">
        <v>24</v>
      </c>
      <c r="BQ11">
        <v>0</v>
      </c>
      <c r="BR11" t="s">
        <v>19</v>
      </c>
      <c r="BS11">
        <v>0</v>
      </c>
      <c r="BT11" t="s">
        <v>59</v>
      </c>
      <c r="BU11">
        <v>0</v>
      </c>
      <c r="BV11" t="s">
        <v>19</v>
      </c>
    </row>
    <row r="12" spans="1:74">
      <c r="A12" s="22"/>
      <c r="B12" t="s">
        <v>27</v>
      </c>
      <c r="C12">
        <v>0</v>
      </c>
      <c r="D12" t="s">
        <v>15</v>
      </c>
      <c r="E12">
        <v>0</v>
      </c>
      <c r="F12" t="s">
        <v>61</v>
      </c>
      <c r="G12">
        <v>0</v>
      </c>
      <c r="H12" t="s">
        <v>15</v>
      </c>
      <c r="I12">
        <v>0</v>
      </c>
      <c r="J12" t="s">
        <v>15</v>
      </c>
      <c r="K12">
        <v>0</v>
      </c>
      <c r="L12" t="s">
        <v>61</v>
      </c>
      <c r="M12">
        <v>0</v>
      </c>
      <c r="N12" t="s">
        <v>15</v>
      </c>
      <c r="O12" s="3" t="s">
        <v>756</v>
      </c>
      <c r="P12" t="s">
        <v>15</v>
      </c>
      <c r="Q12" s="3" t="s">
        <v>756</v>
      </c>
      <c r="R12" t="s">
        <v>59</v>
      </c>
      <c r="S12" s="3" t="s">
        <v>756</v>
      </c>
      <c r="T12" t="s">
        <v>59</v>
      </c>
      <c r="U12">
        <v>0</v>
      </c>
      <c r="V12" t="s">
        <v>15</v>
      </c>
      <c r="W12">
        <v>0</v>
      </c>
      <c r="X12" t="s">
        <v>61</v>
      </c>
      <c r="Y12">
        <v>0</v>
      </c>
      <c r="Z12" t="s">
        <v>15</v>
      </c>
      <c r="AA12">
        <v>0</v>
      </c>
      <c r="AB12" t="s">
        <v>15</v>
      </c>
      <c r="AC12">
        <v>0</v>
      </c>
      <c r="AD12" t="s">
        <v>61</v>
      </c>
      <c r="AE12">
        <v>0</v>
      </c>
      <c r="AF12" t="s">
        <v>15</v>
      </c>
      <c r="AG12" s="3" t="s">
        <v>756</v>
      </c>
      <c r="AH12" t="s">
        <v>15</v>
      </c>
      <c r="AI12" s="3" t="s">
        <v>756</v>
      </c>
      <c r="AJ12" t="s">
        <v>59</v>
      </c>
      <c r="AK12" s="3" t="s">
        <v>756</v>
      </c>
      <c r="AL12" t="s">
        <v>59</v>
      </c>
      <c r="AM12">
        <v>2.9600000000000001E-2</v>
      </c>
      <c r="AN12" t="s">
        <v>62</v>
      </c>
      <c r="AO12">
        <v>0.5</v>
      </c>
      <c r="AP12" t="s">
        <v>28</v>
      </c>
      <c r="AQ12">
        <v>1.67E-2</v>
      </c>
      <c r="AR12" t="s">
        <v>25</v>
      </c>
      <c r="AS12">
        <v>7.0199999999999999E-2</v>
      </c>
      <c r="AT12" t="s">
        <v>62</v>
      </c>
      <c r="AU12">
        <v>0.5</v>
      </c>
      <c r="AV12" t="s">
        <v>28</v>
      </c>
      <c r="AW12">
        <v>4.7600000000000003E-2</v>
      </c>
      <c r="AX12" t="s">
        <v>25</v>
      </c>
      <c r="AY12">
        <v>0.1026</v>
      </c>
      <c r="AZ12" t="s">
        <v>62</v>
      </c>
      <c r="BA12">
        <v>0.33329999999999999</v>
      </c>
      <c r="BB12" t="s">
        <v>29</v>
      </c>
      <c r="BC12">
        <v>8.3299999999999999E-2</v>
      </c>
      <c r="BD12" t="s">
        <v>25</v>
      </c>
      <c r="BE12">
        <v>0.12230000000000001</v>
      </c>
      <c r="BF12" t="s">
        <v>46</v>
      </c>
      <c r="BG12">
        <v>1</v>
      </c>
      <c r="BH12" t="s">
        <v>28</v>
      </c>
      <c r="BI12">
        <v>6.6699999999999995E-2</v>
      </c>
      <c r="BJ12" t="s">
        <v>46</v>
      </c>
      <c r="BK12">
        <v>0.29630000000000001</v>
      </c>
      <c r="BL12" t="s">
        <v>29</v>
      </c>
      <c r="BM12">
        <v>1</v>
      </c>
      <c r="BN12" t="s">
        <v>28</v>
      </c>
      <c r="BO12">
        <v>0.1905</v>
      </c>
      <c r="BP12" t="s">
        <v>29</v>
      </c>
      <c r="BQ12">
        <v>0.37040000000000001</v>
      </c>
      <c r="BR12" t="s">
        <v>38</v>
      </c>
      <c r="BS12">
        <v>1</v>
      </c>
      <c r="BT12" t="s">
        <v>29</v>
      </c>
      <c r="BU12">
        <v>0.25</v>
      </c>
      <c r="BV12" t="s">
        <v>38</v>
      </c>
    </row>
    <row r="13" spans="1:74">
      <c r="A13" s="22"/>
      <c r="B13" t="s">
        <v>30</v>
      </c>
      <c r="C13">
        <v>0</v>
      </c>
      <c r="D13" t="s">
        <v>15</v>
      </c>
      <c r="E13">
        <v>0</v>
      </c>
      <c r="F13" t="s">
        <v>63</v>
      </c>
      <c r="G13">
        <v>0</v>
      </c>
      <c r="H13" t="s">
        <v>15</v>
      </c>
      <c r="I13">
        <v>0</v>
      </c>
      <c r="J13" t="s">
        <v>15</v>
      </c>
      <c r="K13">
        <v>0</v>
      </c>
      <c r="L13" t="s">
        <v>63</v>
      </c>
      <c r="M13">
        <v>0</v>
      </c>
      <c r="N13" t="s">
        <v>15</v>
      </c>
      <c r="O13" s="3" t="s">
        <v>756</v>
      </c>
      <c r="P13" t="s">
        <v>15</v>
      </c>
      <c r="Q13" s="3" t="s">
        <v>756</v>
      </c>
      <c r="R13" t="s">
        <v>59</v>
      </c>
      <c r="S13" s="3" t="s">
        <v>756</v>
      </c>
      <c r="T13" t="s">
        <v>59</v>
      </c>
      <c r="U13">
        <v>0.2326</v>
      </c>
      <c r="V13" t="s">
        <v>64</v>
      </c>
      <c r="W13">
        <v>0.21740000000000001</v>
      </c>
      <c r="X13" t="s">
        <v>64</v>
      </c>
      <c r="Y13">
        <v>0.3125</v>
      </c>
      <c r="Z13" t="s">
        <v>65</v>
      </c>
      <c r="AA13">
        <v>0.21820000000000001</v>
      </c>
      <c r="AB13" t="s">
        <v>64</v>
      </c>
      <c r="AC13">
        <v>0.17649999999999999</v>
      </c>
      <c r="AD13" t="s">
        <v>64</v>
      </c>
      <c r="AE13">
        <v>0.42859999999999998</v>
      </c>
      <c r="AF13" t="s">
        <v>65</v>
      </c>
      <c r="AG13" s="3" t="s">
        <v>756</v>
      </c>
      <c r="AH13" t="s">
        <v>15</v>
      </c>
      <c r="AI13" s="3" t="s">
        <v>756</v>
      </c>
      <c r="AJ13" t="s">
        <v>59</v>
      </c>
      <c r="AK13" s="3" t="s">
        <v>756</v>
      </c>
      <c r="AL13" t="s">
        <v>59</v>
      </c>
      <c r="AM13">
        <v>0.10639999999999999</v>
      </c>
      <c r="AN13" t="s">
        <v>66</v>
      </c>
      <c r="AO13">
        <v>1</v>
      </c>
      <c r="AP13" t="s">
        <v>31</v>
      </c>
      <c r="AQ13">
        <v>6.8000000000000005E-2</v>
      </c>
      <c r="AR13" t="s">
        <v>66</v>
      </c>
      <c r="AS13">
        <v>0.16259999999999999</v>
      </c>
      <c r="AT13" t="s">
        <v>66</v>
      </c>
      <c r="AU13">
        <v>1</v>
      </c>
      <c r="AV13" t="s">
        <v>31</v>
      </c>
      <c r="AW13">
        <v>0.11899999999999999</v>
      </c>
      <c r="AX13" t="s">
        <v>66</v>
      </c>
      <c r="AY13">
        <v>0.2069</v>
      </c>
      <c r="AZ13" t="s">
        <v>66</v>
      </c>
      <c r="BA13">
        <v>1</v>
      </c>
      <c r="BB13" t="s">
        <v>32</v>
      </c>
      <c r="BC13">
        <v>0.13950000000000001</v>
      </c>
      <c r="BD13" t="s">
        <v>66</v>
      </c>
      <c r="BE13">
        <v>0.30520000000000003</v>
      </c>
      <c r="BF13" t="s">
        <v>67</v>
      </c>
      <c r="BG13">
        <v>1</v>
      </c>
      <c r="BH13" t="s">
        <v>33</v>
      </c>
      <c r="BI13">
        <v>0.1837</v>
      </c>
      <c r="BJ13" t="s">
        <v>67</v>
      </c>
      <c r="BK13">
        <v>0.4516</v>
      </c>
      <c r="BL13" t="s">
        <v>67</v>
      </c>
      <c r="BM13">
        <v>1</v>
      </c>
      <c r="BN13" t="s">
        <v>26</v>
      </c>
      <c r="BO13">
        <v>0.29759999999999998</v>
      </c>
      <c r="BP13" t="s">
        <v>67</v>
      </c>
      <c r="BQ13">
        <v>0.34620000000000001</v>
      </c>
      <c r="BR13" t="s">
        <v>68</v>
      </c>
      <c r="BS13">
        <v>1</v>
      </c>
      <c r="BT13" t="s">
        <v>34</v>
      </c>
      <c r="BU13">
        <v>0.20930000000000001</v>
      </c>
      <c r="BV13" t="s">
        <v>62</v>
      </c>
    </row>
    <row r="14" spans="1:74">
      <c r="A14" s="22"/>
      <c r="B14" t="s">
        <v>35</v>
      </c>
      <c r="C14">
        <v>0.04</v>
      </c>
      <c r="D14" t="s">
        <v>36</v>
      </c>
      <c r="E14">
        <v>3.6999999999999998E-2</v>
      </c>
      <c r="F14" t="s">
        <v>36</v>
      </c>
      <c r="G14">
        <v>4.3499999999999997E-2</v>
      </c>
      <c r="H14" t="s">
        <v>36</v>
      </c>
      <c r="I14">
        <v>5.5599999999999997E-2</v>
      </c>
      <c r="J14" t="s">
        <v>36</v>
      </c>
      <c r="K14">
        <v>3.6999999999999998E-2</v>
      </c>
      <c r="L14" t="s">
        <v>36</v>
      </c>
      <c r="M14">
        <v>0.1111</v>
      </c>
      <c r="N14" t="s">
        <v>36</v>
      </c>
      <c r="O14" s="3" t="s">
        <v>756</v>
      </c>
      <c r="P14" t="s">
        <v>15</v>
      </c>
      <c r="Q14" s="3" t="s">
        <v>756</v>
      </c>
      <c r="R14" t="s">
        <v>59</v>
      </c>
      <c r="S14" s="3" t="s">
        <v>756</v>
      </c>
      <c r="T14" t="s">
        <v>59</v>
      </c>
      <c r="U14">
        <v>0.27329999999999999</v>
      </c>
      <c r="V14" t="s">
        <v>36</v>
      </c>
      <c r="W14">
        <v>0.1852</v>
      </c>
      <c r="X14" t="s">
        <v>36</v>
      </c>
      <c r="Y14">
        <v>0.52170000000000005</v>
      </c>
      <c r="Z14" t="s">
        <v>36</v>
      </c>
      <c r="AA14">
        <v>0.3125</v>
      </c>
      <c r="AB14" t="s">
        <v>36</v>
      </c>
      <c r="AC14">
        <v>0.1852</v>
      </c>
      <c r="AD14" t="s">
        <v>36</v>
      </c>
      <c r="AE14">
        <v>1</v>
      </c>
      <c r="AF14" t="s">
        <v>36</v>
      </c>
      <c r="AG14" s="3" t="s">
        <v>756</v>
      </c>
      <c r="AH14" t="s">
        <v>15</v>
      </c>
      <c r="AI14" s="3" t="s">
        <v>756</v>
      </c>
      <c r="AJ14" t="s">
        <v>59</v>
      </c>
      <c r="AK14" s="3" t="s">
        <v>756</v>
      </c>
      <c r="AL14" t="s">
        <v>59</v>
      </c>
      <c r="AM14">
        <v>0.21049999999999999</v>
      </c>
      <c r="AN14" t="s">
        <v>69</v>
      </c>
      <c r="AO14">
        <v>0.51849999999999996</v>
      </c>
      <c r="AP14" t="s">
        <v>17</v>
      </c>
      <c r="AQ14">
        <v>0.1361</v>
      </c>
      <c r="AR14" t="s">
        <v>37</v>
      </c>
      <c r="AS14">
        <v>0.29409999999999997</v>
      </c>
      <c r="AT14" t="s">
        <v>69</v>
      </c>
      <c r="AU14">
        <v>0.51849999999999996</v>
      </c>
      <c r="AV14" t="s">
        <v>17</v>
      </c>
      <c r="AW14">
        <v>0.21510000000000001</v>
      </c>
      <c r="AX14" t="s">
        <v>37</v>
      </c>
      <c r="AY14">
        <v>0.36359999999999998</v>
      </c>
      <c r="AZ14" t="s">
        <v>69</v>
      </c>
      <c r="BA14">
        <v>0.47060000000000002</v>
      </c>
      <c r="BB14" t="s">
        <v>17</v>
      </c>
      <c r="BC14">
        <v>0.30509999999999998</v>
      </c>
      <c r="BD14" t="s">
        <v>69</v>
      </c>
      <c r="BE14">
        <v>0.51480000000000004</v>
      </c>
      <c r="BF14" t="s">
        <v>37</v>
      </c>
      <c r="BG14">
        <v>1</v>
      </c>
      <c r="BH14" t="s">
        <v>17</v>
      </c>
      <c r="BI14">
        <v>0.36049999999999999</v>
      </c>
      <c r="BJ14" t="s">
        <v>37</v>
      </c>
      <c r="BK14">
        <v>0.68979999999999997</v>
      </c>
      <c r="BL14" t="s">
        <v>37</v>
      </c>
      <c r="BM14">
        <v>1</v>
      </c>
      <c r="BN14" t="s">
        <v>26</v>
      </c>
      <c r="BO14">
        <v>0.55910000000000004</v>
      </c>
      <c r="BP14" t="s">
        <v>37</v>
      </c>
      <c r="BQ14">
        <v>0.68889999999999996</v>
      </c>
      <c r="BR14" t="s">
        <v>69</v>
      </c>
      <c r="BS14">
        <v>1</v>
      </c>
      <c r="BT14" t="s">
        <v>38</v>
      </c>
      <c r="BU14">
        <v>0.52539999999999998</v>
      </c>
      <c r="BV14" t="s">
        <v>70</v>
      </c>
    </row>
    <row r="15" spans="1:74">
      <c r="A15" s="22"/>
      <c r="B15" t="s">
        <v>39</v>
      </c>
      <c r="C15">
        <v>0.53059999999999996</v>
      </c>
      <c r="D15" t="s">
        <v>40</v>
      </c>
      <c r="E15">
        <v>0.77780000000000005</v>
      </c>
      <c r="F15" t="s">
        <v>41</v>
      </c>
      <c r="G15">
        <v>0.54169999999999996</v>
      </c>
      <c r="H15" t="s">
        <v>40</v>
      </c>
      <c r="I15">
        <v>0.53059999999999996</v>
      </c>
      <c r="J15" t="s">
        <v>40</v>
      </c>
      <c r="K15">
        <v>0.77780000000000005</v>
      </c>
      <c r="L15" t="s">
        <v>41</v>
      </c>
      <c r="M15">
        <v>0.54169999999999996</v>
      </c>
      <c r="N15" t="s">
        <v>40</v>
      </c>
      <c r="O15">
        <v>0.53059999999999996</v>
      </c>
      <c r="P15" t="s">
        <v>40</v>
      </c>
      <c r="Q15">
        <v>0.77780000000000005</v>
      </c>
      <c r="R15" t="s">
        <v>41</v>
      </c>
      <c r="S15">
        <v>0.54169999999999996</v>
      </c>
      <c r="T15" t="s">
        <v>40</v>
      </c>
      <c r="U15">
        <v>1</v>
      </c>
      <c r="V15" t="s">
        <v>41</v>
      </c>
      <c r="W15">
        <v>1</v>
      </c>
      <c r="X15" t="s">
        <v>41</v>
      </c>
      <c r="Y15">
        <v>1</v>
      </c>
      <c r="Z15" t="s">
        <v>42</v>
      </c>
      <c r="AA15">
        <v>1</v>
      </c>
      <c r="AB15" t="s">
        <v>41</v>
      </c>
      <c r="AC15">
        <v>1</v>
      </c>
      <c r="AD15" t="s">
        <v>41</v>
      </c>
      <c r="AE15">
        <v>1</v>
      </c>
      <c r="AF15" t="s">
        <v>42</v>
      </c>
      <c r="AG15">
        <v>1</v>
      </c>
      <c r="AH15" t="s">
        <v>41</v>
      </c>
      <c r="AI15">
        <v>1</v>
      </c>
      <c r="AJ15" t="s">
        <v>41</v>
      </c>
      <c r="AK15">
        <v>1</v>
      </c>
      <c r="AL15" t="s">
        <v>42</v>
      </c>
      <c r="AM15">
        <v>0.2112</v>
      </c>
      <c r="AN15" t="s">
        <v>43</v>
      </c>
      <c r="AO15">
        <v>0.75</v>
      </c>
      <c r="AP15" t="s">
        <v>44</v>
      </c>
      <c r="AQ15">
        <v>0.125</v>
      </c>
      <c r="AR15" t="s">
        <v>43</v>
      </c>
      <c r="AS15">
        <v>0.43590000000000001</v>
      </c>
      <c r="AT15" t="s">
        <v>43</v>
      </c>
      <c r="AU15">
        <v>0.75</v>
      </c>
      <c r="AV15" t="s">
        <v>44</v>
      </c>
      <c r="AW15">
        <v>0.32079999999999997</v>
      </c>
      <c r="AX15" t="s">
        <v>43</v>
      </c>
      <c r="AY15">
        <v>0.49280000000000002</v>
      </c>
      <c r="AZ15" t="s">
        <v>43</v>
      </c>
      <c r="BA15">
        <v>0.75</v>
      </c>
      <c r="BB15" t="s">
        <v>44</v>
      </c>
      <c r="BC15">
        <v>0.38640000000000002</v>
      </c>
      <c r="BD15" t="s">
        <v>43</v>
      </c>
      <c r="BE15">
        <v>0.42770000000000002</v>
      </c>
      <c r="BF15" t="s">
        <v>43</v>
      </c>
      <c r="BG15">
        <v>1</v>
      </c>
      <c r="BH15" t="s">
        <v>44</v>
      </c>
      <c r="BI15">
        <v>0.27210000000000001</v>
      </c>
      <c r="BJ15" t="s">
        <v>43</v>
      </c>
      <c r="BK15">
        <v>0.82220000000000004</v>
      </c>
      <c r="BL15" t="s">
        <v>43</v>
      </c>
      <c r="BM15">
        <v>1</v>
      </c>
      <c r="BN15" t="s">
        <v>44</v>
      </c>
      <c r="BO15">
        <v>0.69810000000000005</v>
      </c>
      <c r="BP15" t="s">
        <v>43</v>
      </c>
      <c r="BQ15">
        <v>0.91359999999999997</v>
      </c>
      <c r="BR15" t="s">
        <v>43</v>
      </c>
      <c r="BS15">
        <v>1</v>
      </c>
      <c r="BT15" t="s">
        <v>44</v>
      </c>
      <c r="BU15">
        <v>0.84089999999999998</v>
      </c>
      <c r="BV15" t="s">
        <v>43</v>
      </c>
    </row>
    <row r="16" spans="1:74">
      <c r="A16" s="22"/>
      <c r="B16" t="s">
        <v>45</v>
      </c>
      <c r="C16">
        <v>0</v>
      </c>
      <c r="D16" t="s">
        <v>15</v>
      </c>
      <c r="E16">
        <v>0</v>
      </c>
      <c r="F16" t="s">
        <v>71</v>
      </c>
      <c r="G16">
        <v>0</v>
      </c>
      <c r="H16" t="s">
        <v>15</v>
      </c>
      <c r="I16" s="3" t="s">
        <v>756</v>
      </c>
      <c r="J16" t="s">
        <v>15</v>
      </c>
      <c r="K16" s="3" t="s">
        <v>756</v>
      </c>
      <c r="L16" t="s">
        <v>71</v>
      </c>
      <c r="M16" s="3" t="s">
        <v>756</v>
      </c>
      <c r="N16" t="s">
        <v>59</v>
      </c>
      <c r="O16" s="3" t="s">
        <v>756</v>
      </c>
      <c r="P16" t="s">
        <v>15</v>
      </c>
      <c r="Q16" s="3" t="s">
        <v>756</v>
      </c>
      <c r="R16" t="s">
        <v>59</v>
      </c>
      <c r="S16" s="3" t="s">
        <v>756</v>
      </c>
      <c r="T16" t="s">
        <v>59</v>
      </c>
      <c r="U16">
        <v>0</v>
      </c>
      <c r="V16" t="s">
        <v>15</v>
      </c>
      <c r="W16">
        <v>0</v>
      </c>
      <c r="X16" t="s">
        <v>71</v>
      </c>
      <c r="Y16">
        <v>0</v>
      </c>
      <c r="Z16" t="s">
        <v>15</v>
      </c>
      <c r="AA16" s="3" t="s">
        <v>756</v>
      </c>
      <c r="AB16" t="s">
        <v>15</v>
      </c>
      <c r="AC16" s="3" t="s">
        <v>756</v>
      </c>
      <c r="AD16" t="s">
        <v>71</v>
      </c>
      <c r="AE16" s="3" t="s">
        <v>756</v>
      </c>
      <c r="AF16" t="s">
        <v>59</v>
      </c>
      <c r="AG16" s="3" t="s">
        <v>756</v>
      </c>
      <c r="AH16" t="s">
        <v>15</v>
      </c>
      <c r="AI16" s="3" t="s">
        <v>756</v>
      </c>
      <c r="AJ16" t="s">
        <v>59</v>
      </c>
      <c r="AK16" s="3" t="s">
        <v>756</v>
      </c>
      <c r="AL16" t="s">
        <v>59</v>
      </c>
      <c r="AM16">
        <v>0.11609999999999999</v>
      </c>
      <c r="AN16" t="s">
        <v>37</v>
      </c>
      <c r="AO16">
        <v>0.57140000000000002</v>
      </c>
      <c r="AP16" t="s">
        <v>72</v>
      </c>
      <c r="AQ16">
        <v>6.6199999999999995E-2</v>
      </c>
      <c r="AR16" t="s">
        <v>73</v>
      </c>
      <c r="AS16">
        <v>0.21690000000000001</v>
      </c>
      <c r="AT16" t="s">
        <v>37</v>
      </c>
      <c r="AU16">
        <v>1</v>
      </c>
      <c r="AV16" t="s">
        <v>46</v>
      </c>
      <c r="AW16">
        <v>0.1406</v>
      </c>
      <c r="AX16" t="s">
        <v>37</v>
      </c>
      <c r="AY16">
        <v>0</v>
      </c>
      <c r="AZ16" t="s">
        <v>19</v>
      </c>
      <c r="BA16">
        <v>0</v>
      </c>
      <c r="BB16" t="s">
        <v>59</v>
      </c>
      <c r="BC16">
        <v>0</v>
      </c>
      <c r="BD16" t="s">
        <v>19</v>
      </c>
      <c r="BE16">
        <v>0.2893</v>
      </c>
      <c r="BF16" t="s">
        <v>18</v>
      </c>
      <c r="BG16">
        <v>1</v>
      </c>
      <c r="BH16" t="s">
        <v>23</v>
      </c>
      <c r="BI16">
        <v>0.1691</v>
      </c>
      <c r="BJ16" t="s">
        <v>18</v>
      </c>
      <c r="BK16">
        <v>0.31580000000000003</v>
      </c>
      <c r="BL16" t="s">
        <v>18</v>
      </c>
      <c r="BM16">
        <v>1</v>
      </c>
      <c r="BN16" t="s">
        <v>23</v>
      </c>
      <c r="BO16">
        <v>0.1875</v>
      </c>
      <c r="BP16" t="s">
        <v>18</v>
      </c>
      <c r="BQ16">
        <v>0</v>
      </c>
      <c r="BR16" t="s">
        <v>19</v>
      </c>
      <c r="BS16">
        <v>0</v>
      </c>
      <c r="BT16" t="s">
        <v>59</v>
      </c>
      <c r="BU16">
        <v>0</v>
      </c>
      <c r="BV16" t="s">
        <v>19</v>
      </c>
    </row>
    <row r="17" spans="1:74">
      <c r="A17" s="22"/>
      <c r="B17" t="s">
        <v>47</v>
      </c>
      <c r="C17">
        <v>0.48</v>
      </c>
      <c r="D17" t="s">
        <v>48</v>
      </c>
      <c r="E17">
        <v>0.6</v>
      </c>
      <c r="F17" t="s">
        <v>74</v>
      </c>
      <c r="G17">
        <v>0.6</v>
      </c>
      <c r="H17" t="s">
        <v>48</v>
      </c>
      <c r="I17">
        <v>0.48</v>
      </c>
      <c r="J17" t="s">
        <v>48</v>
      </c>
      <c r="K17">
        <v>0.6</v>
      </c>
      <c r="L17" t="s">
        <v>74</v>
      </c>
      <c r="M17">
        <v>0.6</v>
      </c>
      <c r="N17" t="s">
        <v>48</v>
      </c>
      <c r="O17">
        <v>0.48</v>
      </c>
      <c r="P17" t="s">
        <v>48</v>
      </c>
      <c r="Q17">
        <v>0.6</v>
      </c>
      <c r="R17" t="s">
        <v>74</v>
      </c>
      <c r="S17">
        <v>0.6</v>
      </c>
      <c r="T17" t="s">
        <v>48</v>
      </c>
      <c r="U17">
        <v>0.9143</v>
      </c>
      <c r="V17" t="s">
        <v>75</v>
      </c>
      <c r="W17">
        <v>0.84209999999999996</v>
      </c>
      <c r="X17" t="s">
        <v>75</v>
      </c>
      <c r="Y17">
        <v>1</v>
      </c>
      <c r="Z17" t="s">
        <v>49</v>
      </c>
      <c r="AA17">
        <v>0.9143</v>
      </c>
      <c r="AB17" t="s">
        <v>75</v>
      </c>
      <c r="AC17">
        <v>0.84209999999999996</v>
      </c>
      <c r="AD17" t="s">
        <v>75</v>
      </c>
      <c r="AE17">
        <v>1</v>
      </c>
      <c r="AF17" t="s">
        <v>49</v>
      </c>
      <c r="AG17">
        <v>0.9143</v>
      </c>
      <c r="AH17" t="s">
        <v>75</v>
      </c>
      <c r="AI17">
        <v>0.84209999999999996</v>
      </c>
      <c r="AJ17" t="s">
        <v>75</v>
      </c>
      <c r="AK17">
        <v>1</v>
      </c>
      <c r="AL17" t="s">
        <v>49</v>
      </c>
      <c r="AM17">
        <v>0.2135</v>
      </c>
      <c r="AN17" t="s">
        <v>50</v>
      </c>
      <c r="AO17">
        <v>0.85709999999999997</v>
      </c>
      <c r="AP17" t="s">
        <v>76</v>
      </c>
      <c r="AQ17">
        <v>0.12839999999999999</v>
      </c>
      <c r="AR17" t="s">
        <v>50</v>
      </c>
      <c r="AS17">
        <v>0.43180000000000002</v>
      </c>
      <c r="AT17" t="s">
        <v>50</v>
      </c>
      <c r="AU17">
        <v>0.85709999999999997</v>
      </c>
      <c r="AV17" t="s">
        <v>76</v>
      </c>
      <c r="AW17">
        <v>0.3276</v>
      </c>
      <c r="AX17" t="s">
        <v>50</v>
      </c>
      <c r="AY17">
        <v>0.5</v>
      </c>
      <c r="AZ17" t="s">
        <v>50</v>
      </c>
      <c r="BA17">
        <v>0.85709999999999997</v>
      </c>
      <c r="BB17" t="s">
        <v>76</v>
      </c>
      <c r="BC17">
        <v>0.41299999999999998</v>
      </c>
      <c r="BD17" t="s">
        <v>50</v>
      </c>
      <c r="BE17">
        <v>0.40200000000000002</v>
      </c>
      <c r="BF17" t="s">
        <v>77</v>
      </c>
      <c r="BG17">
        <v>1</v>
      </c>
      <c r="BH17" t="s">
        <v>51</v>
      </c>
      <c r="BI17">
        <v>0.26350000000000001</v>
      </c>
      <c r="BJ17" t="s">
        <v>78</v>
      </c>
      <c r="BK17">
        <v>0.76739999999999997</v>
      </c>
      <c r="BL17" t="s">
        <v>77</v>
      </c>
      <c r="BM17">
        <v>1</v>
      </c>
      <c r="BN17" t="s">
        <v>51</v>
      </c>
      <c r="BO17">
        <v>0.6724</v>
      </c>
      <c r="BP17" t="s">
        <v>78</v>
      </c>
      <c r="BQ17">
        <v>0.878</v>
      </c>
      <c r="BR17" t="s">
        <v>51</v>
      </c>
      <c r="BS17">
        <v>1</v>
      </c>
      <c r="BT17" t="s">
        <v>51</v>
      </c>
      <c r="BU17">
        <v>0.82609999999999995</v>
      </c>
      <c r="BV17" t="s">
        <v>77</v>
      </c>
    </row>
    <row r="18" spans="1:74">
      <c r="A18" s="22"/>
      <c r="B18" t="s">
        <v>52</v>
      </c>
      <c r="C18">
        <v>0</v>
      </c>
      <c r="D18" t="s">
        <v>15</v>
      </c>
      <c r="E18">
        <v>0</v>
      </c>
      <c r="F18" t="s">
        <v>79</v>
      </c>
      <c r="G18">
        <v>0</v>
      </c>
      <c r="H18" t="s">
        <v>15</v>
      </c>
      <c r="I18">
        <v>0</v>
      </c>
      <c r="J18" t="s">
        <v>15</v>
      </c>
      <c r="K18">
        <v>0</v>
      </c>
      <c r="L18" t="s">
        <v>79</v>
      </c>
      <c r="M18">
        <v>0</v>
      </c>
      <c r="N18" t="s">
        <v>15</v>
      </c>
      <c r="O18">
        <v>0</v>
      </c>
      <c r="P18" t="s">
        <v>15</v>
      </c>
      <c r="Q18">
        <v>0</v>
      </c>
      <c r="R18" t="s">
        <v>79</v>
      </c>
      <c r="S18">
        <v>0</v>
      </c>
      <c r="T18" t="s">
        <v>15</v>
      </c>
      <c r="U18">
        <v>0</v>
      </c>
      <c r="V18" t="s">
        <v>15</v>
      </c>
      <c r="W18">
        <v>0</v>
      </c>
      <c r="X18" t="s">
        <v>79</v>
      </c>
      <c r="Y18">
        <v>0</v>
      </c>
      <c r="Z18" t="s">
        <v>15</v>
      </c>
      <c r="AA18">
        <v>0</v>
      </c>
      <c r="AB18" t="s">
        <v>15</v>
      </c>
      <c r="AC18">
        <v>0</v>
      </c>
      <c r="AD18" t="s">
        <v>79</v>
      </c>
      <c r="AE18">
        <v>0</v>
      </c>
      <c r="AF18" t="s">
        <v>15</v>
      </c>
      <c r="AG18">
        <v>0</v>
      </c>
      <c r="AH18" t="s">
        <v>15</v>
      </c>
      <c r="AI18">
        <v>0</v>
      </c>
      <c r="AJ18" t="s">
        <v>79</v>
      </c>
      <c r="AK18">
        <v>0</v>
      </c>
      <c r="AL18" t="s">
        <v>15</v>
      </c>
      <c r="AM18">
        <v>0</v>
      </c>
      <c r="AN18" t="s">
        <v>19</v>
      </c>
      <c r="AO18">
        <v>0</v>
      </c>
      <c r="AP18" t="s">
        <v>68</v>
      </c>
      <c r="AQ18">
        <v>0</v>
      </c>
      <c r="AR18" t="s">
        <v>19</v>
      </c>
      <c r="AS18">
        <v>0</v>
      </c>
      <c r="AT18" t="s">
        <v>19</v>
      </c>
      <c r="AU18">
        <v>0</v>
      </c>
      <c r="AV18" t="s">
        <v>68</v>
      </c>
      <c r="AW18">
        <v>0</v>
      </c>
      <c r="AX18" t="s">
        <v>19</v>
      </c>
      <c r="AY18">
        <v>0</v>
      </c>
      <c r="AZ18" t="s">
        <v>19</v>
      </c>
      <c r="BA18">
        <v>0</v>
      </c>
      <c r="BB18" t="s">
        <v>68</v>
      </c>
      <c r="BC18">
        <v>0</v>
      </c>
      <c r="BD18" t="s">
        <v>19</v>
      </c>
      <c r="BE18">
        <v>0</v>
      </c>
      <c r="BF18" t="s">
        <v>19</v>
      </c>
      <c r="BG18">
        <v>0</v>
      </c>
      <c r="BH18" t="s">
        <v>68</v>
      </c>
      <c r="BI18">
        <v>0</v>
      </c>
      <c r="BJ18" t="s">
        <v>19</v>
      </c>
      <c r="BK18">
        <v>0</v>
      </c>
      <c r="BL18" t="s">
        <v>19</v>
      </c>
      <c r="BM18">
        <v>0</v>
      </c>
      <c r="BN18" t="s">
        <v>68</v>
      </c>
      <c r="BO18">
        <v>0</v>
      </c>
      <c r="BP18" t="s">
        <v>19</v>
      </c>
      <c r="BQ18">
        <v>0</v>
      </c>
      <c r="BR18" t="s">
        <v>19</v>
      </c>
      <c r="BS18">
        <v>0</v>
      </c>
      <c r="BT18" t="s">
        <v>68</v>
      </c>
      <c r="BU18">
        <v>0</v>
      </c>
      <c r="BV18" t="s">
        <v>19</v>
      </c>
    </row>
    <row r="19" spans="1:74">
      <c r="A19" s="22"/>
      <c r="B19" t="s">
        <v>53</v>
      </c>
      <c r="C19">
        <v>0</v>
      </c>
      <c r="D19" t="s">
        <v>15</v>
      </c>
      <c r="E19">
        <v>0</v>
      </c>
      <c r="F19" t="s">
        <v>71</v>
      </c>
      <c r="G19">
        <v>0</v>
      </c>
      <c r="H19" t="s">
        <v>15</v>
      </c>
      <c r="I19">
        <v>0</v>
      </c>
      <c r="J19" t="s">
        <v>15</v>
      </c>
      <c r="K19">
        <v>0</v>
      </c>
      <c r="L19" t="s">
        <v>71</v>
      </c>
      <c r="M19">
        <v>0</v>
      </c>
      <c r="N19" t="s">
        <v>15</v>
      </c>
      <c r="O19" s="3" t="s">
        <v>756</v>
      </c>
      <c r="P19" t="s">
        <v>15</v>
      </c>
      <c r="Q19" s="3" t="s">
        <v>756</v>
      </c>
      <c r="R19" t="s">
        <v>80</v>
      </c>
      <c r="S19" s="3" t="s">
        <v>756</v>
      </c>
      <c r="T19" t="s">
        <v>59</v>
      </c>
      <c r="U19">
        <v>0.2069</v>
      </c>
      <c r="V19" t="s">
        <v>81</v>
      </c>
      <c r="W19">
        <v>0.5</v>
      </c>
      <c r="X19" t="s">
        <v>82</v>
      </c>
      <c r="Y19">
        <v>0.375</v>
      </c>
      <c r="Z19" t="s">
        <v>81</v>
      </c>
      <c r="AA19">
        <v>0.2069</v>
      </c>
      <c r="AB19" t="s">
        <v>81</v>
      </c>
      <c r="AC19">
        <v>0.5</v>
      </c>
      <c r="AD19" t="s">
        <v>82</v>
      </c>
      <c r="AE19">
        <v>0.375</v>
      </c>
      <c r="AF19" t="s">
        <v>81</v>
      </c>
      <c r="AG19" s="3" t="s">
        <v>756</v>
      </c>
      <c r="AH19" t="s">
        <v>15</v>
      </c>
      <c r="AI19" s="3" t="s">
        <v>756</v>
      </c>
      <c r="AJ19" t="s">
        <v>80</v>
      </c>
      <c r="AK19" s="3" t="s">
        <v>756</v>
      </c>
      <c r="AL19" t="s">
        <v>59</v>
      </c>
      <c r="AM19">
        <v>0</v>
      </c>
      <c r="AN19" t="s">
        <v>19</v>
      </c>
      <c r="AO19">
        <v>0</v>
      </c>
      <c r="AP19" t="s">
        <v>38</v>
      </c>
      <c r="AQ19">
        <v>0</v>
      </c>
      <c r="AR19" t="s">
        <v>19</v>
      </c>
      <c r="AS19">
        <v>0</v>
      </c>
      <c r="AT19" t="s">
        <v>19</v>
      </c>
      <c r="AU19">
        <v>0</v>
      </c>
      <c r="AV19" t="s">
        <v>38</v>
      </c>
      <c r="AW19">
        <v>0</v>
      </c>
      <c r="AX19" t="s">
        <v>19</v>
      </c>
      <c r="AY19">
        <v>0</v>
      </c>
      <c r="AZ19" t="s">
        <v>19</v>
      </c>
      <c r="BA19">
        <v>0</v>
      </c>
      <c r="BB19" t="s">
        <v>83</v>
      </c>
      <c r="BC19">
        <v>0</v>
      </c>
      <c r="BD19" t="s">
        <v>19</v>
      </c>
      <c r="BE19">
        <v>4.0500000000000001E-2</v>
      </c>
      <c r="BF19" t="s">
        <v>84</v>
      </c>
      <c r="BG19">
        <v>1</v>
      </c>
      <c r="BH19" t="s">
        <v>54</v>
      </c>
      <c r="BI19">
        <v>2.1700000000000001E-2</v>
      </c>
      <c r="BJ19" t="s">
        <v>84</v>
      </c>
      <c r="BK19">
        <v>8.43E-2</v>
      </c>
      <c r="BL19" t="s">
        <v>84</v>
      </c>
      <c r="BM19">
        <v>1</v>
      </c>
      <c r="BN19" t="s">
        <v>54</v>
      </c>
      <c r="BO19">
        <v>4.9000000000000002E-2</v>
      </c>
      <c r="BP19" t="s">
        <v>84</v>
      </c>
      <c r="BQ19">
        <v>4.7600000000000003E-2</v>
      </c>
      <c r="BR19" t="s">
        <v>32</v>
      </c>
      <c r="BS19">
        <v>1</v>
      </c>
      <c r="BT19" t="s">
        <v>32</v>
      </c>
      <c r="BU19">
        <v>2.4400000000000002E-2</v>
      </c>
      <c r="BV19" t="s">
        <v>32</v>
      </c>
    </row>
    <row r="20" spans="1:74">
      <c r="A20" s="22"/>
      <c r="B20" t="s">
        <v>55</v>
      </c>
      <c r="C20">
        <v>0</v>
      </c>
      <c r="D20" t="s">
        <v>15</v>
      </c>
      <c r="E20">
        <v>0</v>
      </c>
      <c r="F20" t="s">
        <v>80</v>
      </c>
      <c r="G20">
        <v>0</v>
      </c>
      <c r="H20" t="s">
        <v>15</v>
      </c>
      <c r="I20">
        <v>0</v>
      </c>
      <c r="J20" t="s">
        <v>15</v>
      </c>
      <c r="K20">
        <v>0</v>
      </c>
      <c r="L20" t="s">
        <v>80</v>
      </c>
      <c r="M20">
        <v>0</v>
      </c>
      <c r="N20" t="s">
        <v>15</v>
      </c>
      <c r="O20" s="3" t="s">
        <v>756</v>
      </c>
      <c r="P20" t="s">
        <v>15</v>
      </c>
      <c r="Q20" s="3" t="s">
        <v>756</v>
      </c>
      <c r="R20" t="s">
        <v>80</v>
      </c>
      <c r="S20" s="3" t="s">
        <v>756</v>
      </c>
      <c r="T20" t="s">
        <v>59</v>
      </c>
      <c r="U20">
        <v>0</v>
      </c>
      <c r="V20" t="s">
        <v>15</v>
      </c>
      <c r="W20">
        <v>0</v>
      </c>
      <c r="X20" t="s">
        <v>80</v>
      </c>
      <c r="Y20">
        <v>0</v>
      </c>
      <c r="Z20" t="s">
        <v>15</v>
      </c>
      <c r="AA20">
        <v>0</v>
      </c>
      <c r="AB20" t="s">
        <v>15</v>
      </c>
      <c r="AC20">
        <v>0</v>
      </c>
      <c r="AD20" t="s">
        <v>80</v>
      </c>
      <c r="AE20">
        <v>0</v>
      </c>
      <c r="AF20" t="s">
        <v>15</v>
      </c>
      <c r="AG20" s="3" t="s">
        <v>756</v>
      </c>
      <c r="AH20" t="s">
        <v>15</v>
      </c>
      <c r="AI20" s="3" t="s">
        <v>756</v>
      </c>
      <c r="AJ20" t="s">
        <v>80</v>
      </c>
      <c r="AK20" s="3" t="s">
        <v>756</v>
      </c>
      <c r="AL20" t="s">
        <v>59</v>
      </c>
      <c r="AM20">
        <v>1.8100000000000002E-2</v>
      </c>
      <c r="AN20" t="s">
        <v>56</v>
      </c>
      <c r="AO20">
        <v>8.6999999999999994E-2</v>
      </c>
      <c r="AP20" t="s">
        <v>56</v>
      </c>
      <c r="AQ20">
        <v>1.01E-2</v>
      </c>
      <c r="AR20" t="s">
        <v>56</v>
      </c>
      <c r="AS20">
        <v>6.7799999999999999E-2</v>
      </c>
      <c r="AT20" t="s">
        <v>56</v>
      </c>
      <c r="AU20">
        <v>0.1429</v>
      </c>
      <c r="AV20" t="s">
        <v>56</v>
      </c>
      <c r="AW20">
        <v>4.4400000000000002E-2</v>
      </c>
      <c r="AX20" t="s">
        <v>56</v>
      </c>
      <c r="AY20">
        <v>0</v>
      </c>
      <c r="AZ20" t="s">
        <v>19</v>
      </c>
      <c r="BA20">
        <v>0</v>
      </c>
      <c r="BB20" t="s">
        <v>83</v>
      </c>
      <c r="BC20">
        <v>0</v>
      </c>
      <c r="BD20" t="s">
        <v>19</v>
      </c>
      <c r="BE20">
        <v>0.1394</v>
      </c>
      <c r="BF20" t="s">
        <v>56</v>
      </c>
      <c r="BG20">
        <v>0.875</v>
      </c>
      <c r="BH20" t="s">
        <v>56</v>
      </c>
      <c r="BI20">
        <v>7.5800000000000006E-2</v>
      </c>
      <c r="BJ20" t="s">
        <v>56</v>
      </c>
      <c r="BK20">
        <v>0.33329999999999999</v>
      </c>
      <c r="BL20" t="s">
        <v>56</v>
      </c>
      <c r="BM20">
        <v>1</v>
      </c>
      <c r="BN20" t="s">
        <v>56</v>
      </c>
      <c r="BO20">
        <v>0.2</v>
      </c>
      <c r="BP20" t="s">
        <v>56</v>
      </c>
      <c r="BQ20">
        <v>0.129</v>
      </c>
      <c r="BR20" t="s">
        <v>85</v>
      </c>
      <c r="BS20">
        <v>0.4</v>
      </c>
      <c r="BT20" t="s">
        <v>85</v>
      </c>
      <c r="BU20">
        <v>7.6899999999999996E-2</v>
      </c>
      <c r="BV20" t="s">
        <v>17</v>
      </c>
    </row>
    <row r="21" spans="1:74">
      <c r="A21" s="22"/>
      <c r="B21" t="s">
        <v>57</v>
      </c>
      <c r="C21">
        <v>0</v>
      </c>
      <c r="D21" t="s">
        <v>15</v>
      </c>
      <c r="E21">
        <v>0</v>
      </c>
      <c r="F21" t="s">
        <v>15</v>
      </c>
      <c r="G21">
        <v>0</v>
      </c>
      <c r="H21" t="s">
        <v>15</v>
      </c>
      <c r="I21">
        <v>0</v>
      </c>
      <c r="J21" t="s">
        <v>15</v>
      </c>
      <c r="K21">
        <v>0</v>
      </c>
      <c r="L21" t="s">
        <v>15</v>
      </c>
      <c r="M21">
        <v>0</v>
      </c>
      <c r="N21" t="s">
        <v>15</v>
      </c>
      <c r="O21" s="3" t="s">
        <v>756</v>
      </c>
      <c r="P21" t="s">
        <v>15</v>
      </c>
      <c r="Q21" s="3" t="s">
        <v>756</v>
      </c>
      <c r="R21" t="s">
        <v>15</v>
      </c>
      <c r="S21" s="3" t="s">
        <v>756</v>
      </c>
      <c r="T21" t="s">
        <v>59</v>
      </c>
      <c r="U21">
        <v>0</v>
      </c>
      <c r="V21" t="s">
        <v>15</v>
      </c>
      <c r="W21">
        <v>0</v>
      </c>
      <c r="X21" t="s">
        <v>15</v>
      </c>
      <c r="Y21">
        <v>0</v>
      </c>
      <c r="Z21" t="s">
        <v>15</v>
      </c>
      <c r="AA21">
        <v>0</v>
      </c>
      <c r="AB21" t="s">
        <v>15</v>
      </c>
      <c r="AC21">
        <v>0</v>
      </c>
      <c r="AD21" t="s">
        <v>15</v>
      </c>
      <c r="AE21">
        <v>0</v>
      </c>
      <c r="AF21" t="s">
        <v>15</v>
      </c>
      <c r="AG21" s="3" t="s">
        <v>756</v>
      </c>
      <c r="AH21" t="s">
        <v>15</v>
      </c>
      <c r="AI21" s="3" t="s">
        <v>756</v>
      </c>
      <c r="AJ21" t="s">
        <v>15</v>
      </c>
      <c r="AK21" s="3" t="s">
        <v>756</v>
      </c>
      <c r="AL21" t="s">
        <v>59</v>
      </c>
      <c r="AM21">
        <v>2.6200000000000001E-2</v>
      </c>
      <c r="AN21" t="s">
        <v>26</v>
      </c>
      <c r="AO21">
        <v>0.125</v>
      </c>
      <c r="AP21" t="s">
        <v>68</v>
      </c>
      <c r="AQ21">
        <v>1.52E-2</v>
      </c>
      <c r="AR21" t="s">
        <v>26</v>
      </c>
      <c r="AS21">
        <v>0</v>
      </c>
      <c r="AT21" t="s">
        <v>19</v>
      </c>
      <c r="AU21">
        <v>0</v>
      </c>
      <c r="AV21" t="s">
        <v>19</v>
      </c>
      <c r="AW21">
        <v>0</v>
      </c>
      <c r="AX21" t="s">
        <v>19</v>
      </c>
      <c r="AY21">
        <v>0</v>
      </c>
      <c r="AZ21" t="s">
        <v>19</v>
      </c>
      <c r="BA21">
        <v>0</v>
      </c>
      <c r="BB21" t="s">
        <v>19</v>
      </c>
      <c r="BC21">
        <v>0</v>
      </c>
      <c r="BD21" t="s">
        <v>19</v>
      </c>
      <c r="BE21">
        <v>7.4300000000000005E-2</v>
      </c>
      <c r="BF21" t="s">
        <v>26</v>
      </c>
      <c r="BG21">
        <v>0.36</v>
      </c>
      <c r="BH21" t="s">
        <v>86</v>
      </c>
      <c r="BI21">
        <v>4.1799999999999997E-2</v>
      </c>
      <c r="BJ21" t="s">
        <v>26</v>
      </c>
      <c r="BK21">
        <v>1.5599999999999999E-2</v>
      </c>
      <c r="BL21" t="s">
        <v>28</v>
      </c>
      <c r="BM21">
        <v>9.0899999999999995E-2</v>
      </c>
      <c r="BN21" t="s">
        <v>28</v>
      </c>
      <c r="BO21">
        <v>8.5000000000000006E-3</v>
      </c>
      <c r="BP21" t="s">
        <v>28</v>
      </c>
      <c r="BQ21">
        <v>2.2200000000000001E-2</v>
      </c>
      <c r="BR21" t="s">
        <v>28</v>
      </c>
      <c r="BS21">
        <v>9.0899999999999995E-2</v>
      </c>
      <c r="BT21" t="s">
        <v>28</v>
      </c>
      <c r="BU21">
        <v>1.2699999999999999E-2</v>
      </c>
      <c r="BV21" t="s">
        <v>28</v>
      </c>
    </row>
    <row r="22" spans="1:74">
      <c r="A22" s="15" t="s">
        <v>330</v>
      </c>
      <c r="B22" s="3" t="s">
        <v>89</v>
      </c>
      <c r="C22" s="3">
        <v>0.4158</v>
      </c>
      <c r="D22" s="3" t="s">
        <v>90</v>
      </c>
      <c r="E22" s="3">
        <v>0.66669999999999996</v>
      </c>
      <c r="F22" s="3" t="s">
        <v>91</v>
      </c>
      <c r="G22" s="3">
        <v>0.36509999999999998</v>
      </c>
      <c r="H22" s="3" t="s">
        <v>92</v>
      </c>
      <c r="I22" s="3">
        <v>0.44440000000000002</v>
      </c>
      <c r="J22" s="3" t="s">
        <v>90</v>
      </c>
      <c r="K22" s="3">
        <v>0.625</v>
      </c>
      <c r="L22" s="3" t="s">
        <v>91</v>
      </c>
      <c r="M22" s="3">
        <v>0.40539999999999998</v>
      </c>
      <c r="N22" s="3" t="s">
        <v>93</v>
      </c>
      <c r="O22" s="3">
        <v>0</v>
      </c>
      <c r="P22" s="3" t="s">
        <v>94</v>
      </c>
      <c r="Q22" s="3">
        <v>0</v>
      </c>
      <c r="R22" s="3" t="s">
        <v>95</v>
      </c>
      <c r="S22" s="3">
        <v>0</v>
      </c>
      <c r="T22" s="3" t="s">
        <v>94</v>
      </c>
      <c r="U22" s="3">
        <v>0.89890000000000003</v>
      </c>
      <c r="V22" s="3" t="s">
        <v>96</v>
      </c>
      <c r="W22" s="3">
        <v>1</v>
      </c>
      <c r="X22" s="3" t="s">
        <v>97</v>
      </c>
      <c r="Y22" s="3">
        <v>0.88890000000000002</v>
      </c>
      <c r="Z22" s="3" t="s">
        <v>98</v>
      </c>
      <c r="AA22" s="3">
        <v>0.87909999999999999</v>
      </c>
      <c r="AB22" s="3" t="s">
        <v>96</v>
      </c>
      <c r="AC22" s="3">
        <v>1</v>
      </c>
      <c r="AD22" s="3" t="s">
        <v>99</v>
      </c>
      <c r="AE22" s="3">
        <v>0.89190000000000003</v>
      </c>
      <c r="AF22" s="3" t="s">
        <v>98</v>
      </c>
      <c r="AG22" s="3">
        <v>0.4</v>
      </c>
      <c r="AH22" s="3" t="s">
        <v>100</v>
      </c>
      <c r="AI22" s="3">
        <v>0.5</v>
      </c>
      <c r="AJ22" s="3" t="s">
        <v>100</v>
      </c>
      <c r="AK22" s="3">
        <v>0.33329999999999999</v>
      </c>
      <c r="AL22" s="3" t="s">
        <v>101</v>
      </c>
      <c r="AM22" s="3">
        <v>0.47620000000000001</v>
      </c>
      <c r="AN22" s="3" t="s">
        <v>102</v>
      </c>
      <c r="AO22" s="3">
        <v>0.77780000000000005</v>
      </c>
      <c r="AP22" s="3" t="s">
        <v>103</v>
      </c>
      <c r="AQ22" s="3">
        <v>0.42859999999999998</v>
      </c>
      <c r="AR22" s="3" t="s">
        <v>104</v>
      </c>
      <c r="AS22" s="3">
        <v>0.4773</v>
      </c>
      <c r="AT22" s="3" t="s">
        <v>105</v>
      </c>
      <c r="AU22" s="3">
        <v>0.75</v>
      </c>
      <c r="AV22" s="3" t="s">
        <v>103</v>
      </c>
      <c r="AW22" s="3">
        <v>0.4</v>
      </c>
      <c r="AX22" s="3" t="s">
        <v>106</v>
      </c>
      <c r="AY22" s="3">
        <v>0.42859999999999998</v>
      </c>
      <c r="AZ22" s="3" t="s">
        <v>107</v>
      </c>
      <c r="BA22" s="3">
        <v>1</v>
      </c>
      <c r="BB22" s="3" t="s">
        <v>108</v>
      </c>
      <c r="BC22" s="3">
        <v>0.33329999999999999</v>
      </c>
      <c r="BD22" s="3" t="s">
        <v>106</v>
      </c>
      <c r="BE22" s="3">
        <v>0.94799999999999995</v>
      </c>
      <c r="BF22" s="3" t="s">
        <v>109</v>
      </c>
      <c r="BG22" s="3">
        <v>1</v>
      </c>
      <c r="BH22" s="3" t="s">
        <v>110</v>
      </c>
      <c r="BI22" s="3">
        <v>0.90110000000000001</v>
      </c>
      <c r="BJ22" s="3" t="s">
        <v>106</v>
      </c>
      <c r="BK22" s="3">
        <v>0.94230000000000003</v>
      </c>
      <c r="BL22" s="3" t="s">
        <v>109</v>
      </c>
      <c r="BM22" s="3">
        <v>1</v>
      </c>
      <c r="BN22" s="3" t="s">
        <v>110</v>
      </c>
      <c r="BO22" s="3">
        <v>0.89090000000000003</v>
      </c>
      <c r="BP22" s="3" t="s">
        <v>106</v>
      </c>
      <c r="BQ22" s="3">
        <v>0.61539999999999995</v>
      </c>
      <c r="BR22" s="3" t="s">
        <v>105</v>
      </c>
      <c r="BS22" s="3">
        <v>1</v>
      </c>
      <c r="BT22" s="3" t="s">
        <v>106</v>
      </c>
      <c r="BU22" s="3">
        <v>0.44440000000000002</v>
      </c>
      <c r="BV22" s="3" t="s">
        <v>105</v>
      </c>
    </row>
    <row r="23" spans="1:74">
      <c r="A23" s="15"/>
      <c r="B23" s="3" t="s">
        <v>111</v>
      </c>
      <c r="C23" s="3">
        <v>0.23530000000000001</v>
      </c>
      <c r="D23" s="3" t="s">
        <v>112</v>
      </c>
      <c r="E23" s="3">
        <v>0.25</v>
      </c>
      <c r="F23" s="3" t="s">
        <v>112</v>
      </c>
      <c r="G23" s="3">
        <v>0.88890000000000002</v>
      </c>
      <c r="H23" s="3" t="s">
        <v>113</v>
      </c>
      <c r="I23" s="3">
        <v>0.23530000000000001</v>
      </c>
      <c r="J23" s="3" t="s">
        <v>112</v>
      </c>
      <c r="K23" s="3">
        <v>0.25</v>
      </c>
      <c r="L23" s="3" t="s">
        <v>112</v>
      </c>
      <c r="M23" s="3">
        <v>0.88890000000000002</v>
      </c>
      <c r="N23" s="3" t="s">
        <v>113</v>
      </c>
      <c r="O23" s="3">
        <v>0.32</v>
      </c>
      <c r="P23" s="3" t="s">
        <v>114</v>
      </c>
      <c r="Q23" s="3">
        <v>1</v>
      </c>
      <c r="R23" s="3" t="s">
        <v>115</v>
      </c>
      <c r="S23" s="3">
        <v>1</v>
      </c>
      <c r="T23" s="3" t="s">
        <v>116</v>
      </c>
      <c r="U23" s="3">
        <v>0.88890000000000002</v>
      </c>
      <c r="V23" s="3" t="s">
        <v>112</v>
      </c>
      <c r="W23" s="3">
        <v>1</v>
      </c>
      <c r="X23" s="3" t="s">
        <v>117</v>
      </c>
      <c r="Y23" s="3">
        <v>0.88890000000000002</v>
      </c>
      <c r="Z23" s="3" t="s">
        <v>118</v>
      </c>
      <c r="AA23" s="3">
        <v>0.88890000000000002</v>
      </c>
      <c r="AB23" s="3" t="s">
        <v>112</v>
      </c>
      <c r="AC23" s="3">
        <v>1</v>
      </c>
      <c r="AD23" s="3" t="s">
        <v>117</v>
      </c>
      <c r="AE23" s="3">
        <v>0.88890000000000002</v>
      </c>
      <c r="AF23" s="3" t="s">
        <v>118</v>
      </c>
      <c r="AG23" s="3">
        <v>1</v>
      </c>
      <c r="AH23" s="3" t="s">
        <v>117</v>
      </c>
      <c r="AI23" s="3">
        <v>1</v>
      </c>
      <c r="AJ23" s="3" t="s">
        <v>117</v>
      </c>
      <c r="AK23" s="3">
        <v>1</v>
      </c>
      <c r="AL23" s="3" t="s">
        <v>118</v>
      </c>
      <c r="AM23" s="3">
        <v>0.312</v>
      </c>
      <c r="AN23" s="3" t="s">
        <v>119</v>
      </c>
      <c r="AO23" s="3">
        <v>0.28570000000000001</v>
      </c>
      <c r="AP23" s="3" t="s">
        <v>120</v>
      </c>
      <c r="AQ23" s="3">
        <v>0.41070000000000001</v>
      </c>
      <c r="AR23" s="3" t="s">
        <v>121</v>
      </c>
      <c r="AS23" s="3">
        <v>0.36969999999999997</v>
      </c>
      <c r="AT23" s="3" t="s">
        <v>119</v>
      </c>
      <c r="AU23" s="3">
        <v>0.31819999999999998</v>
      </c>
      <c r="AV23" s="3" t="s">
        <v>122</v>
      </c>
      <c r="AW23" s="3">
        <v>0.63009999999999999</v>
      </c>
      <c r="AX23" s="3" t="s">
        <v>121</v>
      </c>
      <c r="AY23" s="3">
        <v>0.42220000000000002</v>
      </c>
      <c r="AZ23" s="3" t="s">
        <v>123</v>
      </c>
      <c r="BA23" s="3">
        <v>0.57140000000000002</v>
      </c>
      <c r="BB23" s="3" t="s">
        <v>124</v>
      </c>
      <c r="BC23" s="3">
        <v>0.71430000000000005</v>
      </c>
      <c r="BD23" s="3" t="s">
        <v>121</v>
      </c>
      <c r="BE23" s="3">
        <v>0.6522</v>
      </c>
      <c r="BF23" s="3" t="s">
        <v>125</v>
      </c>
      <c r="BG23" s="3">
        <v>0.88070000000000004</v>
      </c>
      <c r="BH23" s="3" t="s">
        <v>125</v>
      </c>
      <c r="BI23" s="3">
        <v>0.53569999999999995</v>
      </c>
      <c r="BJ23" s="3" t="s">
        <v>121</v>
      </c>
      <c r="BK23" s="3">
        <v>0.80940000000000001</v>
      </c>
      <c r="BL23" s="3" t="s">
        <v>125</v>
      </c>
      <c r="BM23" s="3">
        <v>1</v>
      </c>
      <c r="BN23" s="3" t="s">
        <v>126</v>
      </c>
      <c r="BO23" s="3">
        <v>0.78080000000000005</v>
      </c>
      <c r="BP23" s="3" t="s">
        <v>104</v>
      </c>
      <c r="BQ23" s="3">
        <v>0.9405</v>
      </c>
      <c r="BR23" s="3" t="s">
        <v>127</v>
      </c>
      <c r="BS23" s="3">
        <v>0.92410000000000003</v>
      </c>
      <c r="BT23" s="3" t="s">
        <v>128</v>
      </c>
      <c r="BU23" s="3">
        <v>1</v>
      </c>
      <c r="BV23" s="3" t="s">
        <v>104</v>
      </c>
    </row>
    <row r="24" spans="1:74">
      <c r="A24" s="15"/>
      <c r="B24" s="3" t="s">
        <v>129</v>
      </c>
      <c r="C24" s="3">
        <v>0</v>
      </c>
      <c r="D24" s="3" t="s">
        <v>130</v>
      </c>
      <c r="E24" s="3">
        <v>0</v>
      </c>
      <c r="F24" s="3" t="s">
        <v>130</v>
      </c>
      <c r="G24" s="3">
        <v>0</v>
      </c>
      <c r="H24" s="3" t="s">
        <v>130</v>
      </c>
      <c r="I24" s="3">
        <v>0</v>
      </c>
      <c r="J24" s="3" t="s">
        <v>130</v>
      </c>
      <c r="K24" s="3">
        <v>0</v>
      </c>
      <c r="L24" s="3" t="s">
        <v>130</v>
      </c>
      <c r="M24" s="3">
        <v>0</v>
      </c>
      <c r="N24" s="3" t="s">
        <v>130</v>
      </c>
      <c r="O24" s="3">
        <v>0</v>
      </c>
      <c r="P24" s="3" t="s">
        <v>130</v>
      </c>
      <c r="Q24" s="3">
        <v>0</v>
      </c>
      <c r="R24" s="3" t="s">
        <v>130</v>
      </c>
      <c r="S24" s="3">
        <v>0</v>
      </c>
      <c r="T24" s="3" t="s">
        <v>130</v>
      </c>
      <c r="U24" s="3">
        <v>0</v>
      </c>
      <c r="V24" s="3" t="s">
        <v>130</v>
      </c>
      <c r="W24" s="3">
        <v>0</v>
      </c>
      <c r="X24" s="3" t="s">
        <v>130</v>
      </c>
      <c r="Y24" s="3">
        <v>0</v>
      </c>
      <c r="Z24" s="3" t="s">
        <v>130</v>
      </c>
      <c r="AA24" s="3">
        <v>0</v>
      </c>
      <c r="AB24" s="3" t="s">
        <v>130</v>
      </c>
      <c r="AC24" s="3">
        <v>0</v>
      </c>
      <c r="AD24" s="3" t="s">
        <v>130</v>
      </c>
      <c r="AE24" s="3">
        <v>0</v>
      </c>
      <c r="AF24" s="3" t="s">
        <v>130</v>
      </c>
      <c r="AG24" s="3">
        <v>0</v>
      </c>
      <c r="AH24" s="3" t="s">
        <v>130</v>
      </c>
      <c r="AI24" s="3">
        <v>0</v>
      </c>
      <c r="AJ24" s="3" t="s">
        <v>130</v>
      </c>
      <c r="AK24" s="3">
        <v>0</v>
      </c>
      <c r="AL24" s="3" t="s">
        <v>130</v>
      </c>
      <c r="AM24" s="3">
        <v>4.3200000000000002E-2</v>
      </c>
      <c r="AN24" s="3" t="s">
        <v>131</v>
      </c>
      <c r="AO24" s="3">
        <v>0.2</v>
      </c>
      <c r="AP24" s="3" t="s">
        <v>132</v>
      </c>
      <c r="AQ24" s="3">
        <v>2.4400000000000002E-2</v>
      </c>
      <c r="AR24" s="3" t="s">
        <v>133</v>
      </c>
      <c r="AS24" s="3">
        <v>3.2800000000000003E-2</v>
      </c>
      <c r="AT24" s="3" t="s">
        <v>132</v>
      </c>
      <c r="AU24" s="3">
        <v>0.1111</v>
      </c>
      <c r="AV24" s="3" t="s">
        <v>132</v>
      </c>
      <c r="AW24" s="3">
        <v>1.9199999999999998E-2</v>
      </c>
      <c r="AX24" s="3" t="s">
        <v>133</v>
      </c>
      <c r="AY24" s="3">
        <v>0</v>
      </c>
      <c r="AZ24" s="3" t="s">
        <v>133</v>
      </c>
      <c r="BA24" s="3">
        <v>0</v>
      </c>
      <c r="BB24" s="3" t="s">
        <v>133</v>
      </c>
      <c r="BC24" s="3">
        <v>0</v>
      </c>
      <c r="BD24" s="3" t="s">
        <v>133</v>
      </c>
      <c r="BE24" s="3">
        <v>0.2455</v>
      </c>
      <c r="BF24" s="3" t="s">
        <v>133</v>
      </c>
      <c r="BG24" s="3">
        <v>0.76190000000000002</v>
      </c>
      <c r="BH24" s="3" t="s">
        <v>133</v>
      </c>
      <c r="BI24" s="3">
        <v>0.14630000000000001</v>
      </c>
      <c r="BJ24" s="3" t="s">
        <v>133</v>
      </c>
      <c r="BK24" s="3">
        <v>0.22689999999999999</v>
      </c>
      <c r="BL24" s="3" t="s">
        <v>133</v>
      </c>
      <c r="BM24" s="3">
        <v>0.72219999999999995</v>
      </c>
      <c r="BN24" s="3" t="s">
        <v>133</v>
      </c>
      <c r="BO24" s="3">
        <v>0.1346</v>
      </c>
      <c r="BP24" s="3" t="s">
        <v>133</v>
      </c>
      <c r="BQ24" s="3">
        <v>5.1299999999999998E-2</v>
      </c>
      <c r="BR24" s="3" t="s">
        <v>133</v>
      </c>
      <c r="BS24" s="3">
        <v>0.2</v>
      </c>
      <c r="BT24" s="3" t="s">
        <v>133</v>
      </c>
      <c r="BU24" s="3">
        <v>2.9399999999999999E-2</v>
      </c>
      <c r="BV24" s="3" t="s">
        <v>133</v>
      </c>
    </row>
    <row r="25" spans="1:74">
      <c r="A25" s="15"/>
      <c r="B25" s="3" t="s">
        <v>134</v>
      </c>
      <c r="C25" s="3">
        <v>0.04</v>
      </c>
      <c r="D25" s="3" t="s">
        <v>135</v>
      </c>
      <c r="E25" s="3">
        <v>5.8799999999999998E-2</v>
      </c>
      <c r="F25" s="3" t="s">
        <v>135</v>
      </c>
      <c r="G25" s="3">
        <v>3.0300000000000001E-2</v>
      </c>
      <c r="H25" s="3" t="s">
        <v>136</v>
      </c>
      <c r="I25" s="3">
        <v>0.04</v>
      </c>
      <c r="J25" s="3" t="s">
        <v>135</v>
      </c>
      <c r="K25" s="3">
        <v>5.8799999999999998E-2</v>
      </c>
      <c r="L25" s="3" t="s">
        <v>135</v>
      </c>
      <c r="M25" s="3">
        <v>3.0300000000000001E-2</v>
      </c>
      <c r="N25" s="3" t="s">
        <v>136</v>
      </c>
      <c r="O25" s="3">
        <v>4.8800000000000003E-2</v>
      </c>
      <c r="P25" s="3" t="s">
        <v>135</v>
      </c>
      <c r="Q25" s="3">
        <v>0.1111</v>
      </c>
      <c r="R25" s="3" t="s">
        <v>135</v>
      </c>
      <c r="S25" s="3">
        <v>3.1300000000000001E-2</v>
      </c>
      <c r="T25" s="3" t="s">
        <v>136</v>
      </c>
      <c r="U25" s="3">
        <v>0.315</v>
      </c>
      <c r="V25" s="3" t="s">
        <v>137</v>
      </c>
      <c r="W25" s="3">
        <v>0.3</v>
      </c>
      <c r="X25" s="3" t="s">
        <v>138</v>
      </c>
      <c r="Y25" s="3">
        <v>0.36359999999999998</v>
      </c>
      <c r="Z25" s="3" t="s">
        <v>136</v>
      </c>
      <c r="AA25" s="3">
        <v>0.315</v>
      </c>
      <c r="AB25" s="3" t="s">
        <v>137</v>
      </c>
      <c r="AC25" s="3">
        <v>0.3</v>
      </c>
      <c r="AD25" s="3" t="s">
        <v>138</v>
      </c>
      <c r="AE25" s="3">
        <v>0.36359999999999998</v>
      </c>
      <c r="AF25" s="3" t="s">
        <v>136</v>
      </c>
      <c r="AG25" s="3">
        <v>0.44440000000000002</v>
      </c>
      <c r="AH25" s="3" t="s">
        <v>135</v>
      </c>
      <c r="AI25" s="3">
        <v>0.54549999999999998</v>
      </c>
      <c r="AJ25" s="3" t="s">
        <v>135</v>
      </c>
      <c r="AK25" s="3">
        <v>0.375</v>
      </c>
      <c r="AL25" s="3" t="s">
        <v>136</v>
      </c>
      <c r="AM25" s="3">
        <v>6.8599999999999994E-2</v>
      </c>
      <c r="AN25" s="3" t="s">
        <v>139</v>
      </c>
      <c r="AO25" s="3">
        <v>0.2727</v>
      </c>
      <c r="AP25" s="3" t="s">
        <v>139</v>
      </c>
      <c r="AQ25" s="3">
        <v>3.9199999999999999E-2</v>
      </c>
      <c r="AR25" s="3" t="s">
        <v>140</v>
      </c>
      <c r="AS25" s="3">
        <v>0.1101</v>
      </c>
      <c r="AT25" s="3" t="s">
        <v>139</v>
      </c>
      <c r="AU25" s="3">
        <v>0.2727</v>
      </c>
      <c r="AV25" s="3" t="s">
        <v>139</v>
      </c>
      <c r="AW25" s="3">
        <v>6.9000000000000006E-2</v>
      </c>
      <c r="AX25" s="3" t="s">
        <v>140</v>
      </c>
      <c r="AY25" s="3">
        <v>7.4099999999999999E-2</v>
      </c>
      <c r="AZ25" s="3" t="s">
        <v>139</v>
      </c>
      <c r="BA25" s="3">
        <v>0.2727</v>
      </c>
      <c r="BB25" s="3" t="s">
        <v>139</v>
      </c>
      <c r="BC25" s="3">
        <v>4.2900000000000001E-2</v>
      </c>
      <c r="BD25" s="3" t="s">
        <v>140</v>
      </c>
      <c r="BE25" s="3">
        <v>0.33310000000000001</v>
      </c>
      <c r="BF25" s="3" t="s">
        <v>139</v>
      </c>
      <c r="BG25" s="3">
        <v>0.81820000000000004</v>
      </c>
      <c r="BH25" s="3" t="s">
        <v>139</v>
      </c>
      <c r="BI25" s="3">
        <v>0.2092</v>
      </c>
      <c r="BJ25" s="3" t="s">
        <v>140</v>
      </c>
      <c r="BK25" s="3">
        <v>0.50749999999999995</v>
      </c>
      <c r="BL25" s="3" t="s">
        <v>139</v>
      </c>
      <c r="BM25" s="3">
        <v>0.81820000000000004</v>
      </c>
      <c r="BN25" s="3" t="s">
        <v>139</v>
      </c>
      <c r="BO25" s="3">
        <v>0.36780000000000002</v>
      </c>
      <c r="BP25" s="3" t="s">
        <v>140</v>
      </c>
      <c r="BQ25" s="3">
        <v>0.48320000000000002</v>
      </c>
      <c r="BR25" s="3" t="s">
        <v>139</v>
      </c>
      <c r="BS25" s="3">
        <v>0.83330000000000004</v>
      </c>
      <c r="BT25" s="3" t="s">
        <v>141</v>
      </c>
      <c r="BU25" s="3">
        <v>0.34289999999999998</v>
      </c>
      <c r="BV25" s="3" t="s">
        <v>140</v>
      </c>
    </row>
    <row r="26" spans="1:74">
      <c r="A26" s="15"/>
      <c r="B26" s="3" t="s">
        <v>142</v>
      </c>
      <c r="C26" s="3">
        <v>0.44119999999999998</v>
      </c>
      <c r="D26" s="3" t="s">
        <v>143</v>
      </c>
      <c r="E26" s="3">
        <v>0.52380000000000004</v>
      </c>
      <c r="F26" s="3" t="s">
        <v>144</v>
      </c>
      <c r="G26" s="3">
        <v>0.3947</v>
      </c>
      <c r="H26" s="3" t="s">
        <v>143</v>
      </c>
      <c r="I26" s="3">
        <v>0.59089999999999998</v>
      </c>
      <c r="J26" s="3" t="s">
        <v>143</v>
      </c>
      <c r="K26" s="3">
        <v>0.64710000000000001</v>
      </c>
      <c r="L26" s="3" t="s">
        <v>145</v>
      </c>
      <c r="M26" s="3">
        <v>0.56520000000000004</v>
      </c>
      <c r="N26" s="3" t="s">
        <v>143</v>
      </c>
      <c r="O26" s="3" t="s">
        <v>756</v>
      </c>
      <c r="P26" s="3" t="s">
        <v>146</v>
      </c>
      <c r="Q26" s="3" t="s">
        <v>756</v>
      </c>
      <c r="R26" s="3" t="s">
        <v>59</v>
      </c>
      <c r="S26" s="3" t="s">
        <v>756</v>
      </c>
      <c r="T26" s="3" t="s">
        <v>59</v>
      </c>
      <c r="U26" s="3">
        <v>0.66930000000000001</v>
      </c>
      <c r="V26" s="3" t="s">
        <v>147</v>
      </c>
      <c r="W26" s="3">
        <v>0.8125</v>
      </c>
      <c r="X26" s="3" t="s">
        <v>148</v>
      </c>
      <c r="Y26" s="3">
        <v>0.57889999999999997</v>
      </c>
      <c r="Z26" s="3" t="s">
        <v>149</v>
      </c>
      <c r="AA26" s="3">
        <v>0.8085</v>
      </c>
      <c r="AB26" s="3" t="s">
        <v>144</v>
      </c>
      <c r="AC26" s="3">
        <v>0.79169999999999996</v>
      </c>
      <c r="AD26" s="3" t="s">
        <v>144</v>
      </c>
      <c r="AE26" s="3">
        <v>0.82609999999999995</v>
      </c>
      <c r="AF26" s="3" t="s">
        <v>149</v>
      </c>
      <c r="AG26" s="3" t="s">
        <v>756</v>
      </c>
      <c r="AH26" s="3" t="s">
        <v>146</v>
      </c>
      <c r="AI26" s="3" t="s">
        <v>756</v>
      </c>
      <c r="AJ26" s="3" t="s">
        <v>59</v>
      </c>
      <c r="AK26" s="3" t="s">
        <v>756</v>
      </c>
      <c r="AL26" s="3" t="s">
        <v>59</v>
      </c>
      <c r="AM26" s="3">
        <v>0.25609999999999999</v>
      </c>
      <c r="AN26" s="3" t="s">
        <v>150</v>
      </c>
      <c r="AO26" s="3">
        <v>0.69230000000000003</v>
      </c>
      <c r="AP26" s="3" t="s">
        <v>151</v>
      </c>
      <c r="AQ26" s="3">
        <v>0.1603</v>
      </c>
      <c r="AR26" s="3" t="s">
        <v>152</v>
      </c>
      <c r="AS26" s="3">
        <v>0.3095</v>
      </c>
      <c r="AT26" s="3" t="s">
        <v>152</v>
      </c>
      <c r="AU26" s="3">
        <v>0.64710000000000001</v>
      </c>
      <c r="AV26" s="3" t="s">
        <v>153</v>
      </c>
      <c r="AW26" s="3">
        <v>0.20630000000000001</v>
      </c>
      <c r="AX26" s="3" t="s">
        <v>152</v>
      </c>
      <c r="AY26" s="3">
        <v>0</v>
      </c>
      <c r="AZ26" s="3" t="s">
        <v>154</v>
      </c>
      <c r="BA26" s="3">
        <v>0</v>
      </c>
      <c r="BB26" s="3" t="s">
        <v>59</v>
      </c>
      <c r="BC26" s="3">
        <v>0</v>
      </c>
      <c r="BD26" s="3" t="s">
        <v>154</v>
      </c>
      <c r="BE26" s="3">
        <v>0.46310000000000001</v>
      </c>
      <c r="BF26" s="3" t="s">
        <v>153</v>
      </c>
      <c r="BG26" s="3">
        <v>0.85</v>
      </c>
      <c r="BH26" s="3" t="s">
        <v>155</v>
      </c>
      <c r="BI26" s="3">
        <v>0.3206</v>
      </c>
      <c r="BJ26" s="3" t="s">
        <v>153</v>
      </c>
      <c r="BK26" s="3">
        <v>0.51439999999999997</v>
      </c>
      <c r="BL26" s="3" t="s">
        <v>156</v>
      </c>
      <c r="BM26" s="3">
        <v>0.79169999999999996</v>
      </c>
      <c r="BN26" s="3" t="s">
        <v>156</v>
      </c>
      <c r="BO26" s="3">
        <v>0.38100000000000001</v>
      </c>
      <c r="BP26" s="3" t="s">
        <v>157</v>
      </c>
      <c r="BQ26" s="3">
        <v>9.2999999999999999E-2</v>
      </c>
      <c r="BR26" s="3" t="s">
        <v>158</v>
      </c>
      <c r="BS26" s="3">
        <v>0.2</v>
      </c>
      <c r="BT26" s="3" t="s">
        <v>158</v>
      </c>
      <c r="BU26" s="3">
        <v>6.0600000000000001E-2</v>
      </c>
      <c r="BV26" s="3" t="s">
        <v>158</v>
      </c>
    </row>
    <row r="27" spans="1:74">
      <c r="A27" s="15"/>
      <c r="B27" s="3" t="s">
        <v>159</v>
      </c>
      <c r="C27" s="3">
        <v>0.39439999999999997</v>
      </c>
      <c r="D27" s="3" t="s">
        <v>160</v>
      </c>
      <c r="E27" s="3">
        <v>0.42859999999999998</v>
      </c>
      <c r="F27" s="3" t="s">
        <v>161</v>
      </c>
      <c r="G27" s="3">
        <v>0.40539999999999998</v>
      </c>
      <c r="H27" s="3" t="s">
        <v>162</v>
      </c>
      <c r="I27" s="3">
        <v>0.55000000000000004</v>
      </c>
      <c r="J27" s="3" t="s">
        <v>160</v>
      </c>
      <c r="K27" s="3">
        <v>1</v>
      </c>
      <c r="L27" s="3" t="s">
        <v>92</v>
      </c>
      <c r="M27" s="3">
        <v>0.54549999999999998</v>
      </c>
      <c r="N27" s="3" t="s">
        <v>162</v>
      </c>
      <c r="O27" s="3" t="s">
        <v>756</v>
      </c>
      <c r="P27" s="3" t="s">
        <v>163</v>
      </c>
      <c r="Q27" s="3" t="s">
        <v>756</v>
      </c>
      <c r="R27" s="3" t="s">
        <v>59</v>
      </c>
      <c r="S27" s="3" t="s">
        <v>756</v>
      </c>
      <c r="T27" s="3" t="s">
        <v>59</v>
      </c>
      <c r="U27" s="3">
        <v>0.66669999999999996</v>
      </c>
      <c r="V27" s="3" t="s">
        <v>162</v>
      </c>
      <c r="W27" s="3">
        <v>0.76470000000000005</v>
      </c>
      <c r="X27" s="3" t="s">
        <v>160</v>
      </c>
      <c r="Y27" s="3">
        <v>0.59460000000000002</v>
      </c>
      <c r="Z27" s="3" t="s">
        <v>164</v>
      </c>
      <c r="AA27" s="3">
        <v>0.82609999999999995</v>
      </c>
      <c r="AB27" s="3" t="s">
        <v>165</v>
      </c>
      <c r="AC27" s="3">
        <v>1</v>
      </c>
      <c r="AD27" s="3" t="s">
        <v>92</v>
      </c>
      <c r="AE27" s="3">
        <v>0.86360000000000003</v>
      </c>
      <c r="AF27" s="3" t="s">
        <v>164</v>
      </c>
      <c r="AG27" s="3" t="s">
        <v>756</v>
      </c>
      <c r="AH27" s="3" t="s">
        <v>163</v>
      </c>
      <c r="AI27" s="3" t="s">
        <v>756</v>
      </c>
      <c r="AJ27" s="3" t="s">
        <v>59</v>
      </c>
      <c r="AK27" s="3" t="s">
        <v>756</v>
      </c>
      <c r="AL27" s="3" t="s">
        <v>59</v>
      </c>
      <c r="AM27" s="3">
        <v>0.26600000000000001</v>
      </c>
      <c r="AN27" s="3" t="s">
        <v>166</v>
      </c>
      <c r="AO27" s="3">
        <v>0.64710000000000001</v>
      </c>
      <c r="AP27" s="3" t="s">
        <v>167</v>
      </c>
      <c r="AQ27" s="3">
        <v>0.17480000000000001</v>
      </c>
      <c r="AR27" s="3" t="s">
        <v>166</v>
      </c>
      <c r="AS27" s="3">
        <v>0.2424</v>
      </c>
      <c r="AT27" s="3" t="s">
        <v>120</v>
      </c>
      <c r="AU27" s="3">
        <v>1</v>
      </c>
      <c r="AV27" s="3" t="s">
        <v>106</v>
      </c>
      <c r="AW27" s="3">
        <v>0.15790000000000001</v>
      </c>
      <c r="AX27" s="3" t="s">
        <v>120</v>
      </c>
      <c r="AY27" s="3">
        <v>0</v>
      </c>
      <c r="AZ27" s="3" t="s">
        <v>168</v>
      </c>
      <c r="BA27" s="3">
        <v>0</v>
      </c>
      <c r="BB27" s="3" t="s">
        <v>59</v>
      </c>
      <c r="BC27" s="3">
        <v>0</v>
      </c>
      <c r="BD27" s="3" t="s">
        <v>168</v>
      </c>
      <c r="BE27" s="3">
        <v>0.44400000000000001</v>
      </c>
      <c r="BF27" s="3" t="s">
        <v>169</v>
      </c>
      <c r="BG27" s="3">
        <v>1</v>
      </c>
      <c r="BH27" s="3" t="s">
        <v>106</v>
      </c>
      <c r="BI27" s="3">
        <v>0.29370000000000002</v>
      </c>
      <c r="BJ27" s="3" t="s">
        <v>169</v>
      </c>
      <c r="BK27" s="3">
        <v>0.46410000000000001</v>
      </c>
      <c r="BL27" s="3" t="s">
        <v>169</v>
      </c>
      <c r="BM27" s="3">
        <v>1</v>
      </c>
      <c r="BN27" s="3" t="s">
        <v>170</v>
      </c>
      <c r="BO27" s="3">
        <v>0.31580000000000003</v>
      </c>
      <c r="BP27" s="3" t="s">
        <v>169</v>
      </c>
      <c r="BQ27" s="3">
        <v>9.7600000000000006E-2</v>
      </c>
      <c r="BR27" s="3" t="s">
        <v>171</v>
      </c>
      <c r="BS27" s="3">
        <v>1</v>
      </c>
      <c r="BT27" s="3" t="s">
        <v>171</v>
      </c>
      <c r="BU27" s="3">
        <v>5.1299999999999998E-2</v>
      </c>
      <c r="BV27" s="3" t="s">
        <v>171</v>
      </c>
    </row>
    <row r="28" spans="1:74">
      <c r="A28" s="15"/>
      <c r="B28" s="3" t="s">
        <v>172</v>
      </c>
      <c r="C28" s="3">
        <v>0.3478</v>
      </c>
      <c r="D28" s="3" t="s">
        <v>118</v>
      </c>
      <c r="E28" s="3">
        <v>0.33329999999999999</v>
      </c>
      <c r="F28" s="3" t="s">
        <v>118</v>
      </c>
      <c r="G28" s="3">
        <v>0.36359999999999998</v>
      </c>
      <c r="H28" s="3" t="s">
        <v>118</v>
      </c>
      <c r="I28" s="3">
        <v>0.52629999999999999</v>
      </c>
      <c r="J28" s="3" t="s">
        <v>118</v>
      </c>
      <c r="K28" s="3">
        <v>0.45450000000000002</v>
      </c>
      <c r="L28" s="3" t="s">
        <v>118</v>
      </c>
      <c r="M28" s="3">
        <v>0.625</v>
      </c>
      <c r="N28" s="3" t="s">
        <v>118</v>
      </c>
      <c r="O28" s="3" t="s">
        <v>756</v>
      </c>
      <c r="P28" s="3" t="s">
        <v>173</v>
      </c>
      <c r="Q28" s="3" t="s">
        <v>756</v>
      </c>
      <c r="R28" s="3" t="s">
        <v>174</v>
      </c>
      <c r="S28" s="3" t="s">
        <v>756</v>
      </c>
      <c r="T28" s="3" t="s">
        <v>59</v>
      </c>
      <c r="U28" s="3">
        <v>0.60229999999999995</v>
      </c>
      <c r="V28" s="3" t="s">
        <v>175</v>
      </c>
      <c r="W28" s="3">
        <v>0.6724</v>
      </c>
      <c r="X28" s="3" t="s">
        <v>175</v>
      </c>
      <c r="Y28" s="3">
        <v>0.54549999999999998</v>
      </c>
      <c r="Z28" s="3" t="s">
        <v>118</v>
      </c>
      <c r="AA28" s="3">
        <v>0.79469999999999996</v>
      </c>
      <c r="AB28" s="3" t="s">
        <v>175</v>
      </c>
      <c r="AC28" s="3">
        <v>0.68969999999999998</v>
      </c>
      <c r="AD28" s="3" t="s">
        <v>175</v>
      </c>
      <c r="AE28" s="3">
        <v>0.9375</v>
      </c>
      <c r="AF28" s="3" t="s">
        <v>118</v>
      </c>
      <c r="AG28" s="3" t="s">
        <v>756</v>
      </c>
      <c r="AH28" s="3" t="s">
        <v>173</v>
      </c>
      <c r="AI28" s="3" t="s">
        <v>756</v>
      </c>
      <c r="AJ28" s="3" t="s">
        <v>174</v>
      </c>
      <c r="AK28" s="3" t="s">
        <v>756</v>
      </c>
      <c r="AL28" s="3" t="s">
        <v>59</v>
      </c>
      <c r="AM28" s="3">
        <v>0.2099</v>
      </c>
      <c r="AN28" s="3" t="s">
        <v>121</v>
      </c>
      <c r="AO28" s="3">
        <v>0.46879999999999999</v>
      </c>
      <c r="AP28" s="3" t="s">
        <v>176</v>
      </c>
      <c r="AQ28" s="3">
        <v>0.13769999999999999</v>
      </c>
      <c r="AR28" s="3" t="s">
        <v>121</v>
      </c>
      <c r="AS28" s="3">
        <v>0.21510000000000001</v>
      </c>
      <c r="AT28" s="3" t="s">
        <v>121</v>
      </c>
      <c r="AU28" s="3">
        <v>0.45450000000000002</v>
      </c>
      <c r="AV28" s="3" t="s">
        <v>121</v>
      </c>
      <c r="AW28" s="3">
        <v>0.14080000000000001</v>
      </c>
      <c r="AX28" s="3" t="s">
        <v>121</v>
      </c>
      <c r="AY28" s="3">
        <v>0</v>
      </c>
      <c r="AZ28" s="3" t="s">
        <v>177</v>
      </c>
      <c r="BA28" s="3">
        <v>0</v>
      </c>
      <c r="BB28" s="3" t="s">
        <v>151</v>
      </c>
      <c r="BC28" s="3">
        <v>0</v>
      </c>
      <c r="BD28" s="3" t="s">
        <v>177</v>
      </c>
      <c r="BE28" s="3">
        <v>0.39900000000000002</v>
      </c>
      <c r="BF28" s="3" t="s">
        <v>153</v>
      </c>
      <c r="BG28" s="3">
        <v>1</v>
      </c>
      <c r="BH28" s="3" t="s">
        <v>151</v>
      </c>
      <c r="BI28" s="3">
        <v>0.26090000000000002</v>
      </c>
      <c r="BJ28" s="3" t="s">
        <v>178</v>
      </c>
      <c r="BK28" s="3">
        <v>0.45090000000000002</v>
      </c>
      <c r="BL28" s="3" t="s">
        <v>150</v>
      </c>
      <c r="BM28" s="3">
        <v>1</v>
      </c>
      <c r="BN28" s="3" t="s">
        <v>151</v>
      </c>
      <c r="BO28" s="3">
        <v>0.30990000000000001</v>
      </c>
      <c r="BP28" s="3" t="s">
        <v>121</v>
      </c>
      <c r="BQ28" s="3">
        <v>0.30299999999999999</v>
      </c>
      <c r="BR28" s="3" t="s">
        <v>151</v>
      </c>
      <c r="BS28" s="3">
        <v>1</v>
      </c>
      <c r="BT28" s="3" t="s">
        <v>151</v>
      </c>
      <c r="BU28" s="3">
        <v>0.17860000000000001</v>
      </c>
      <c r="BV28" s="3" t="s">
        <v>151</v>
      </c>
    </row>
    <row r="29" spans="1:74">
      <c r="A29" s="15"/>
      <c r="B29" s="3" t="s">
        <v>179</v>
      </c>
      <c r="C29" s="3">
        <v>0.32429999999999998</v>
      </c>
      <c r="D29" s="3" t="s">
        <v>180</v>
      </c>
      <c r="E29" s="3">
        <v>0.33329999999999999</v>
      </c>
      <c r="F29" s="3" t="s">
        <v>180</v>
      </c>
      <c r="G29" s="3">
        <v>0.36840000000000001</v>
      </c>
      <c r="H29" s="3" t="s">
        <v>181</v>
      </c>
      <c r="I29" s="3">
        <v>0</v>
      </c>
      <c r="J29" s="3" t="s">
        <v>182</v>
      </c>
      <c r="K29" s="3">
        <v>0</v>
      </c>
      <c r="L29" s="3" t="s">
        <v>183</v>
      </c>
      <c r="M29" s="3">
        <v>0</v>
      </c>
      <c r="N29" s="3" t="s">
        <v>182</v>
      </c>
      <c r="O29" s="3">
        <v>0</v>
      </c>
      <c r="P29" s="3" t="s">
        <v>182</v>
      </c>
      <c r="Q29" s="3">
        <v>0</v>
      </c>
      <c r="R29" s="3" t="s">
        <v>184</v>
      </c>
      <c r="S29" s="3">
        <v>0</v>
      </c>
      <c r="T29" s="3" t="s">
        <v>182</v>
      </c>
      <c r="U29" s="3">
        <v>0.65839999999999999</v>
      </c>
      <c r="V29" s="3" t="s">
        <v>185</v>
      </c>
      <c r="W29" s="3">
        <v>0.6875</v>
      </c>
      <c r="X29" s="3" t="s">
        <v>185</v>
      </c>
      <c r="Y29" s="3">
        <v>0.63160000000000005</v>
      </c>
      <c r="Z29" s="3" t="s">
        <v>184</v>
      </c>
      <c r="AA29" s="3">
        <v>0</v>
      </c>
      <c r="AB29" s="3" t="s">
        <v>182</v>
      </c>
      <c r="AC29" s="3">
        <v>0</v>
      </c>
      <c r="AD29" s="3" t="s">
        <v>184</v>
      </c>
      <c r="AE29" s="3">
        <v>0</v>
      </c>
      <c r="AF29" s="3" t="s">
        <v>182</v>
      </c>
      <c r="AG29" s="3">
        <v>0</v>
      </c>
      <c r="AH29" s="3" t="s">
        <v>182</v>
      </c>
      <c r="AI29" s="3">
        <v>0</v>
      </c>
      <c r="AJ29" s="3" t="s">
        <v>184</v>
      </c>
      <c r="AK29" s="3">
        <v>0</v>
      </c>
      <c r="AL29" s="3" t="s">
        <v>182</v>
      </c>
      <c r="AM29" s="3">
        <v>0.1239</v>
      </c>
      <c r="AN29" s="3" t="s">
        <v>186</v>
      </c>
      <c r="AO29" s="3">
        <v>1</v>
      </c>
      <c r="AP29" s="3" t="s">
        <v>187</v>
      </c>
      <c r="AQ29" s="3">
        <v>7.1099999999999997E-2</v>
      </c>
      <c r="AR29" s="3" t="s">
        <v>186</v>
      </c>
      <c r="AS29" s="3">
        <v>0.1069</v>
      </c>
      <c r="AT29" s="3" t="s">
        <v>186</v>
      </c>
      <c r="AU29" s="3">
        <v>1</v>
      </c>
      <c r="AV29" s="3" t="s">
        <v>187</v>
      </c>
      <c r="AW29" s="3">
        <v>5.9799999999999999E-2</v>
      </c>
      <c r="AX29" s="3" t="s">
        <v>186</v>
      </c>
      <c r="AY29" s="3">
        <v>2.7E-2</v>
      </c>
      <c r="AZ29" s="3" t="s">
        <v>187</v>
      </c>
      <c r="BA29" s="3">
        <v>1</v>
      </c>
      <c r="BB29" s="3" t="s">
        <v>187</v>
      </c>
      <c r="BC29" s="3">
        <v>1.37E-2</v>
      </c>
      <c r="BD29" s="3" t="s">
        <v>188</v>
      </c>
      <c r="BE29" s="3">
        <v>0.30170000000000002</v>
      </c>
      <c r="BF29" s="3" t="s">
        <v>189</v>
      </c>
      <c r="BG29" s="3">
        <v>1</v>
      </c>
      <c r="BH29" s="3" t="s">
        <v>190</v>
      </c>
      <c r="BI29" s="3">
        <v>0.1777</v>
      </c>
      <c r="BJ29" s="3" t="s">
        <v>191</v>
      </c>
      <c r="BK29" s="3">
        <v>0.33150000000000002</v>
      </c>
      <c r="BL29" s="3" t="s">
        <v>192</v>
      </c>
      <c r="BM29" s="3">
        <v>1</v>
      </c>
      <c r="BN29" s="3" t="s">
        <v>190</v>
      </c>
      <c r="BO29" s="3">
        <v>0.2051</v>
      </c>
      <c r="BP29" s="3" t="s">
        <v>192</v>
      </c>
      <c r="BQ29" s="3">
        <v>0.30230000000000001</v>
      </c>
      <c r="BR29" s="3" t="s">
        <v>188</v>
      </c>
      <c r="BS29" s="3">
        <v>1</v>
      </c>
      <c r="BT29" s="3" t="s">
        <v>188</v>
      </c>
      <c r="BU29" s="3">
        <v>0.17810000000000001</v>
      </c>
      <c r="BV29" s="3" t="s">
        <v>188</v>
      </c>
    </row>
    <row r="30" spans="1:74">
      <c r="A30" s="15"/>
      <c r="B30" s="3" t="s">
        <v>193</v>
      </c>
      <c r="C30" s="3">
        <v>0.63529999999999998</v>
      </c>
      <c r="D30" s="3" t="s">
        <v>194</v>
      </c>
      <c r="E30" s="3">
        <v>0.72970000000000002</v>
      </c>
      <c r="F30" s="3" t="s">
        <v>194</v>
      </c>
      <c r="G30" s="3">
        <v>0.58330000000000004</v>
      </c>
      <c r="H30" s="3" t="s">
        <v>195</v>
      </c>
      <c r="I30" s="3">
        <v>0.66669999999999996</v>
      </c>
      <c r="J30" s="3" t="s">
        <v>194</v>
      </c>
      <c r="K30" s="3">
        <v>0.75</v>
      </c>
      <c r="L30" s="3" t="s">
        <v>194</v>
      </c>
      <c r="M30" s="3">
        <v>0.6</v>
      </c>
      <c r="N30" s="3" t="s">
        <v>195</v>
      </c>
      <c r="O30" s="3" t="s">
        <v>756</v>
      </c>
      <c r="P30" s="3" t="s">
        <v>196</v>
      </c>
      <c r="Q30" s="3" t="s">
        <v>756</v>
      </c>
      <c r="R30" s="3" t="s">
        <v>196</v>
      </c>
      <c r="S30" s="3" t="s">
        <v>756</v>
      </c>
      <c r="T30" s="3" t="s">
        <v>59</v>
      </c>
      <c r="U30" s="3">
        <v>0.74739999999999995</v>
      </c>
      <c r="V30" s="3" t="s">
        <v>197</v>
      </c>
      <c r="W30" s="3">
        <v>0.88680000000000003</v>
      </c>
      <c r="X30" s="3" t="s">
        <v>197</v>
      </c>
      <c r="Y30" s="3">
        <v>0.66669999999999996</v>
      </c>
      <c r="Z30" s="3" t="s">
        <v>198</v>
      </c>
      <c r="AA30" s="3">
        <v>0.80410000000000004</v>
      </c>
      <c r="AB30" s="3" t="s">
        <v>194</v>
      </c>
      <c r="AC30" s="3">
        <v>0.86670000000000003</v>
      </c>
      <c r="AD30" s="3" t="s">
        <v>194</v>
      </c>
      <c r="AE30" s="3">
        <v>0.8</v>
      </c>
      <c r="AF30" s="3" t="s">
        <v>198</v>
      </c>
      <c r="AG30" s="3" t="s">
        <v>756</v>
      </c>
      <c r="AH30" s="3" t="s">
        <v>196</v>
      </c>
      <c r="AI30" s="3" t="s">
        <v>756</v>
      </c>
      <c r="AJ30" s="3" t="s">
        <v>196</v>
      </c>
      <c r="AK30" s="3" t="s">
        <v>756</v>
      </c>
      <c r="AL30" s="3" t="s">
        <v>59</v>
      </c>
      <c r="AM30" s="3">
        <v>0.34739999999999999</v>
      </c>
      <c r="AN30" s="3" t="s">
        <v>199</v>
      </c>
      <c r="AO30" s="3">
        <v>0.6744</v>
      </c>
      <c r="AP30" s="3" t="s">
        <v>200</v>
      </c>
      <c r="AQ30" s="3">
        <v>0.2409</v>
      </c>
      <c r="AR30" s="3" t="s">
        <v>199</v>
      </c>
      <c r="AS30" s="3">
        <v>0.36359999999999998</v>
      </c>
      <c r="AT30" s="3" t="s">
        <v>199</v>
      </c>
      <c r="AU30" s="3">
        <v>0.66669999999999996</v>
      </c>
      <c r="AV30" s="3" t="s">
        <v>199</v>
      </c>
      <c r="AW30" s="3">
        <v>0.25</v>
      </c>
      <c r="AX30" s="3" t="s">
        <v>199</v>
      </c>
      <c r="AY30" s="3">
        <v>0.1143</v>
      </c>
      <c r="AZ30" s="3" t="s">
        <v>201</v>
      </c>
      <c r="BA30" s="3">
        <v>1</v>
      </c>
      <c r="BB30" s="3" t="s">
        <v>202</v>
      </c>
      <c r="BC30" s="3">
        <v>6.9000000000000006E-2</v>
      </c>
      <c r="BD30" s="3" t="s">
        <v>203</v>
      </c>
      <c r="BE30" s="3">
        <v>0.51290000000000002</v>
      </c>
      <c r="BF30" s="3" t="s">
        <v>204</v>
      </c>
      <c r="BG30" s="3">
        <v>0.90569999999999995</v>
      </c>
      <c r="BH30" s="3" t="s">
        <v>205</v>
      </c>
      <c r="BI30" s="3">
        <v>0.40150000000000002</v>
      </c>
      <c r="BJ30" s="3" t="s">
        <v>204</v>
      </c>
      <c r="BK30" s="3">
        <v>0.55010000000000003</v>
      </c>
      <c r="BL30" s="3" t="s">
        <v>204</v>
      </c>
      <c r="BM30" s="3">
        <v>0.9</v>
      </c>
      <c r="BN30" s="3" t="s">
        <v>199</v>
      </c>
      <c r="BO30" s="3">
        <v>0.4531</v>
      </c>
      <c r="BP30" s="3" t="s">
        <v>204</v>
      </c>
      <c r="BQ30" s="3">
        <v>0.36480000000000001</v>
      </c>
      <c r="BR30" s="3" t="s">
        <v>206</v>
      </c>
      <c r="BS30" s="3">
        <v>1</v>
      </c>
      <c r="BT30" s="3" t="s">
        <v>207</v>
      </c>
      <c r="BU30" s="3">
        <v>0.27589999999999998</v>
      </c>
      <c r="BV30" s="3" t="s">
        <v>120</v>
      </c>
    </row>
    <row r="31" spans="1:74">
      <c r="A31" s="15"/>
      <c r="B31" s="3" t="s">
        <v>208</v>
      </c>
      <c r="C31" s="3">
        <v>0.60470000000000002</v>
      </c>
      <c r="D31" s="3" t="s">
        <v>209</v>
      </c>
      <c r="E31" s="3">
        <v>0.90910000000000002</v>
      </c>
      <c r="F31" s="3" t="s">
        <v>210</v>
      </c>
      <c r="G31" s="3">
        <v>0.47560000000000002</v>
      </c>
      <c r="H31" s="3" t="s">
        <v>209</v>
      </c>
      <c r="I31" s="3">
        <v>0.59130000000000005</v>
      </c>
      <c r="J31" s="3" t="s">
        <v>209</v>
      </c>
      <c r="K31" s="3">
        <v>0.90910000000000002</v>
      </c>
      <c r="L31" s="3" t="s">
        <v>210</v>
      </c>
      <c r="M31" s="3">
        <v>0.45950000000000002</v>
      </c>
      <c r="N31" s="3" t="s">
        <v>209</v>
      </c>
      <c r="O31" s="3">
        <v>0.48</v>
      </c>
      <c r="P31" s="3" t="s">
        <v>209</v>
      </c>
      <c r="Q31" s="3">
        <v>0.90910000000000002</v>
      </c>
      <c r="R31" s="3" t="s">
        <v>210</v>
      </c>
      <c r="S31" s="3">
        <v>0.34620000000000001</v>
      </c>
      <c r="T31" s="3" t="s">
        <v>209</v>
      </c>
      <c r="U31" s="3">
        <v>0.96199999999999997</v>
      </c>
      <c r="V31" s="3" t="s">
        <v>211</v>
      </c>
      <c r="W31" s="3">
        <v>1</v>
      </c>
      <c r="X31" s="3" t="s">
        <v>211</v>
      </c>
      <c r="Y31" s="3">
        <v>0.92679999999999996</v>
      </c>
      <c r="Z31" s="3" t="s">
        <v>212</v>
      </c>
      <c r="AA31" s="3">
        <v>0.96499999999999997</v>
      </c>
      <c r="AB31" s="3" t="s">
        <v>211</v>
      </c>
      <c r="AC31" s="3">
        <v>1</v>
      </c>
      <c r="AD31" s="3" t="s">
        <v>211</v>
      </c>
      <c r="AE31" s="3">
        <v>0.93240000000000001</v>
      </c>
      <c r="AF31" s="3" t="s">
        <v>213</v>
      </c>
      <c r="AG31" s="3">
        <v>0.94950000000000001</v>
      </c>
      <c r="AH31" s="3" t="s">
        <v>213</v>
      </c>
      <c r="AI31" s="3">
        <v>1</v>
      </c>
      <c r="AJ31" s="3" t="s">
        <v>213</v>
      </c>
      <c r="AK31" s="3">
        <v>0.90380000000000005</v>
      </c>
      <c r="AL31" s="3" t="s">
        <v>213</v>
      </c>
      <c r="AM31" s="3">
        <v>0.35439999999999999</v>
      </c>
      <c r="AN31" s="3" t="s">
        <v>214</v>
      </c>
      <c r="AO31" s="3">
        <v>0.91890000000000005</v>
      </c>
      <c r="AP31" s="3" t="s">
        <v>215</v>
      </c>
      <c r="AQ31" s="3">
        <v>0.2263</v>
      </c>
      <c r="AR31" s="3" t="s">
        <v>216</v>
      </c>
      <c r="AS31" s="3">
        <v>0.439</v>
      </c>
      <c r="AT31" s="3" t="s">
        <v>214</v>
      </c>
      <c r="AU31" s="3">
        <v>0.90629999999999999</v>
      </c>
      <c r="AV31" s="3" t="s">
        <v>215</v>
      </c>
      <c r="AW31" s="3">
        <v>0.31709999999999999</v>
      </c>
      <c r="AX31" s="3" t="s">
        <v>216</v>
      </c>
      <c r="AY31" s="3">
        <v>0.36220000000000002</v>
      </c>
      <c r="AZ31" s="3" t="s">
        <v>216</v>
      </c>
      <c r="BA31" s="3">
        <v>0.86960000000000004</v>
      </c>
      <c r="BB31" s="3" t="s">
        <v>214</v>
      </c>
      <c r="BC31" s="3">
        <v>0.24729999999999999</v>
      </c>
      <c r="BD31" s="3" t="s">
        <v>216</v>
      </c>
      <c r="BE31" s="3">
        <v>0.68510000000000004</v>
      </c>
      <c r="BF31" s="3" t="s">
        <v>217</v>
      </c>
      <c r="BG31" s="3">
        <v>1</v>
      </c>
      <c r="BH31" s="3" t="s">
        <v>218</v>
      </c>
      <c r="BI31" s="3">
        <v>0.52110000000000001</v>
      </c>
      <c r="BJ31" s="3" t="s">
        <v>219</v>
      </c>
      <c r="BK31" s="3">
        <v>0.8286</v>
      </c>
      <c r="BL31" s="3" t="s">
        <v>220</v>
      </c>
      <c r="BM31" s="3">
        <v>1</v>
      </c>
      <c r="BN31" s="3" t="s">
        <v>218</v>
      </c>
      <c r="BO31" s="3">
        <v>0.70730000000000004</v>
      </c>
      <c r="BP31" s="3" t="s">
        <v>219</v>
      </c>
      <c r="BQ31" s="3">
        <v>0.82279999999999998</v>
      </c>
      <c r="BR31" s="3" t="s">
        <v>219</v>
      </c>
      <c r="BS31" s="3">
        <v>1</v>
      </c>
      <c r="BT31" s="3" t="s">
        <v>218</v>
      </c>
      <c r="BU31" s="3">
        <v>0.69889999999999997</v>
      </c>
      <c r="BV31" s="3" t="s">
        <v>219</v>
      </c>
    </row>
    <row r="32" spans="1:74">
      <c r="A32" s="15"/>
      <c r="B32" s="3" t="s">
        <v>221</v>
      </c>
      <c r="C32" s="3">
        <v>0.52529999999999999</v>
      </c>
      <c r="D32" s="3" t="s">
        <v>222</v>
      </c>
      <c r="E32" s="3">
        <v>0.875</v>
      </c>
      <c r="F32" s="3" t="s">
        <v>223</v>
      </c>
      <c r="G32" s="3">
        <v>0.55320000000000003</v>
      </c>
      <c r="H32" s="3" t="s">
        <v>222</v>
      </c>
      <c r="I32" s="3">
        <v>0.53059999999999996</v>
      </c>
      <c r="J32" s="3" t="s">
        <v>222</v>
      </c>
      <c r="K32" s="3">
        <v>0.875</v>
      </c>
      <c r="L32" s="3" t="s">
        <v>223</v>
      </c>
      <c r="M32" s="3">
        <v>0.56520000000000004</v>
      </c>
      <c r="N32" s="3" t="s">
        <v>222</v>
      </c>
      <c r="O32" s="3">
        <v>0.49280000000000002</v>
      </c>
      <c r="P32" s="3" t="s">
        <v>222</v>
      </c>
      <c r="Q32" s="3">
        <v>0.83330000000000004</v>
      </c>
      <c r="R32" s="3" t="s">
        <v>223</v>
      </c>
      <c r="S32" s="3">
        <v>0.51519999999999999</v>
      </c>
      <c r="T32" s="3" t="s">
        <v>222</v>
      </c>
      <c r="U32" s="3">
        <v>0.97829999999999995</v>
      </c>
      <c r="V32" s="3" t="s">
        <v>222</v>
      </c>
      <c r="W32" s="3">
        <v>1</v>
      </c>
      <c r="X32" s="3" t="s">
        <v>222</v>
      </c>
      <c r="Y32" s="3">
        <v>0.95740000000000003</v>
      </c>
      <c r="Z32" s="3" t="s">
        <v>222</v>
      </c>
      <c r="AA32" s="3">
        <v>0.98899999999999999</v>
      </c>
      <c r="AB32" s="3" t="s">
        <v>222</v>
      </c>
      <c r="AC32" s="3">
        <v>1</v>
      </c>
      <c r="AD32" s="3" t="s">
        <v>222</v>
      </c>
      <c r="AE32" s="3">
        <v>0.97829999999999995</v>
      </c>
      <c r="AF32" s="3" t="s">
        <v>222</v>
      </c>
      <c r="AG32" s="3">
        <v>0.98460000000000003</v>
      </c>
      <c r="AH32" s="3" t="s">
        <v>222</v>
      </c>
      <c r="AI32" s="3">
        <v>1</v>
      </c>
      <c r="AJ32" s="3" t="s">
        <v>222</v>
      </c>
      <c r="AK32" s="3">
        <v>0.96970000000000001</v>
      </c>
      <c r="AL32" s="3" t="s">
        <v>222</v>
      </c>
      <c r="AM32" s="3">
        <v>0.32990000000000003</v>
      </c>
      <c r="AN32" s="3" t="s">
        <v>224</v>
      </c>
      <c r="AO32" s="3">
        <v>0.88890000000000002</v>
      </c>
      <c r="AP32" s="3" t="s">
        <v>225</v>
      </c>
      <c r="AQ32" s="3">
        <v>0.2286</v>
      </c>
      <c r="AR32" s="3" t="s">
        <v>224</v>
      </c>
      <c r="AS32" s="3">
        <v>0.44140000000000001</v>
      </c>
      <c r="AT32" s="3" t="s">
        <v>224</v>
      </c>
      <c r="AU32" s="3">
        <v>0.88890000000000002</v>
      </c>
      <c r="AV32" s="3" t="s">
        <v>225</v>
      </c>
      <c r="AW32" s="3">
        <v>0.35160000000000002</v>
      </c>
      <c r="AX32" s="3" t="s">
        <v>224</v>
      </c>
      <c r="AY32" s="3">
        <v>0.41120000000000001</v>
      </c>
      <c r="AZ32" s="3" t="s">
        <v>224</v>
      </c>
      <c r="BA32" s="3">
        <v>0.85709999999999997</v>
      </c>
      <c r="BB32" s="3" t="s">
        <v>225</v>
      </c>
      <c r="BC32" s="3">
        <v>0.30990000000000001</v>
      </c>
      <c r="BD32" s="3" t="s">
        <v>224</v>
      </c>
      <c r="BE32" s="3">
        <v>0.67920000000000003</v>
      </c>
      <c r="BF32" s="3" t="s">
        <v>224</v>
      </c>
      <c r="BG32" s="3">
        <v>1</v>
      </c>
      <c r="BH32" s="3" t="s">
        <v>226</v>
      </c>
      <c r="BI32" s="3">
        <v>0.51429999999999998</v>
      </c>
      <c r="BJ32" s="3" t="s">
        <v>224</v>
      </c>
      <c r="BK32" s="3">
        <v>0.88339999999999996</v>
      </c>
      <c r="BL32" s="3" t="s">
        <v>224</v>
      </c>
      <c r="BM32" s="3">
        <v>1</v>
      </c>
      <c r="BN32" s="3" t="s">
        <v>226</v>
      </c>
      <c r="BO32" s="3">
        <v>0.79120000000000001</v>
      </c>
      <c r="BP32" s="3" t="s">
        <v>224</v>
      </c>
      <c r="BQ32" s="3">
        <v>0.8548</v>
      </c>
      <c r="BR32" s="3" t="s">
        <v>224</v>
      </c>
      <c r="BS32" s="3">
        <v>1</v>
      </c>
      <c r="BT32" s="3" t="s">
        <v>226</v>
      </c>
      <c r="BU32" s="3">
        <v>0.74650000000000005</v>
      </c>
      <c r="BV32" s="3" t="s">
        <v>224</v>
      </c>
    </row>
    <row r="33" spans="1:74">
      <c r="A33" s="15"/>
      <c r="B33" s="3" t="s">
        <v>227</v>
      </c>
      <c r="C33" s="3">
        <v>0.29170000000000001</v>
      </c>
      <c r="D33" s="3" t="s">
        <v>228</v>
      </c>
      <c r="E33" s="3">
        <v>0.4118</v>
      </c>
      <c r="F33" s="3" t="s">
        <v>228</v>
      </c>
      <c r="G33" s="3">
        <v>0.2581</v>
      </c>
      <c r="H33" s="3" t="s">
        <v>229</v>
      </c>
      <c r="I33" s="3">
        <v>0.29170000000000001</v>
      </c>
      <c r="J33" s="3" t="s">
        <v>228</v>
      </c>
      <c r="K33" s="3">
        <v>0.4118</v>
      </c>
      <c r="L33" s="3" t="s">
        <v>228</v>
      </c>
      <c r="M33" s="3">
        <v>0.2581</v>
      </c>
      <c r="N33" s="3" t="s">
        <v>229</v>
      </c>
      <c r="O33" s="3">
        <v>0.2979</v>
      </c>
      <c r="P33" s="3" t="s">
        <v>228</v>
      </c>
      <c r="Q33" s="3">
        <v>0.4375</v>
      </c>
      <c r="R33" s="3" t="s">
        <v>228</v>
      </c>
      <c r="S33" s="3">
        <v>0.2581</v>
      </c>
      <c r="T33" s="3" t="s">
        <v>229</v>
      </c>
      <c r="U33" s="3">
        <v>0.86670000000000003</v>
      </c>
      <c r="V33" s="3" t="s">
        <v>228</v>
      </c>
      <c r="W33" s="3">
        <v>0.76470000000000005</v>
      </c>
      <c r="X33" s="3" t="s">
        <v>228</v>
      </c>
      <c r="Y33" s="3">
        <v>1</v>
      </c>
      <c r="Z33" s="3" t="s">
        <v>230</v>
      </c>
      <c r="AA33" s="3">
        <v>0.86670000000000003</v>
      </c>
      <c r="AB33" s="3" t="s">
        <v>228</v>
      </c>
      <c r="AC33" s="3">
        <v>0.76470000000000005</v>
      </c>
      <c r="AD33" s="3" t="s">
        <v>228</v>
      </c>
      <c r="AE33" s="3">
        <v>1</v>
      </c>
      <c r="AF33" s="3" t="s">
        <v>230</v>
      </c>
      <c r="AG33" s="3">
        <v>0.89659999999999995</v>
      </c>
      <c r="AH33" s="3" t="s">
        <v>228</v>
      </c>
      <c r="AI33" s="3">
        <v>0.8125</v>
      </c>
      <c r="AJ33" s="3" t="s">
        <v>228</v>
      </c>
      <c r="AK33" s="3">
        <v>1</v>
      </c>
      <c r="AL33" s="3" t="s">
        <v>230</v>
      </c>
      <c r="AM33" s="3">
        <v>0.1762</v>
      </c>
      <c r="AN33" s="3" t="s">
        <v>231</v>
      </c>
      <c r="AO33" s="3">
        <v>0.58819999999999995</v>
      </c>
      <c r="AP33" s="3" t="s">
        <v>232</v>
      </c>
      <c r="AQ33" s="3">
        <v>0.1099</v>
      </c>
      <c r="AR33" s="3" t="s">
        <v>231</v>
      </c>
      <c r="AS33" s="3">
        <v>0.28989999999999999</v>
      </c>
      <c r="AT33" s="3" t="s">
        <v>231</v>
      </c>
      <c r="AU33" s="3">
        <v>0.58819999999999995</v>
      </c>
      <c r="AV33" s="3" t="s">
        <v>232</v>
      </c>
      <c r="AW33" s="3">
        <v>0.21510000000000001</v>
      </c>
      <c r="AX33" s="3" t="s">
        <v>231</v>
      </c>
      <c r="AY33" s="3">
        <v>0.35189999999999999</v>
      </c>
      <c r="AZ33" s="3" t="s">
        <v>231</v>
      </c>
      <c r="BA33" s="3">
        <v>0.625</v>
      </c>
      <c r="BB33" s="3" t="s">
        <v>232</v>
      </c>
      <c r="BC33" s="3">
        <v>0.27939999999999998</v>
      </c>
      <c r="BD33" s="3" t="s">
        <v>231</v>
      </c>
      <c r="BE33" s="3">
        <v>0.42749999999999999</v>
      </c>
      <c r="BF33" s="3" t="s">
        <v>233</v>
      </c>
      <c r="BG33" s="3">
        <v>1</v>
      </c>
      <c r="BH33" s="3" t="s">
        <v>125</v>
      </c>
      <c r="BI33" s="3">
        <v>0.2747</v>
      </c>
      <c r="BJ33" s="3" t="s">
        <v>233</v>
      </c>
      <c r="BK33" s="3">
        <v>0.69010000000000005</v>
      </c>
      <c r="BL33" s="3" t="s">
        <v>232</v>
      </c>
      <c r="BM33" s="3">
        <v>1</v>
      </c>
      <c r="BN33" s="3" t="s">
        <v>125</v>
      </c>
      <c r="BO33" s="3">
        <v>0.53759999999999997</v>
      </c>
      <c r="BP33" s="3" t="s">
        <v>233</v>
      </c>
      <c r="BQ33" s="3">
        <v>0.83760000000000001</v>
      </c>
      <c r="BR33" s="3" t="s">
        <v>233</v>
      </c>
      <c r="BS33" s="3">
        <v>1</v>
      </c>
      <c r="BT33" s="3" t="s">
        <v>125</v>
      </c>
      <c r="BU33" s="3">
        <v>0.72060000000000002</v>
      </c>
      <c r="BV33" s="3" t="s">
        <v>233</v>
      </c>
    </row>
    <row r="34" spans="1:74">
      <c r="A34" s="15"/>
      <c r="B34" s="3" t="s">
        <v>234</v>
      </c>
      <c r="C34" s="3">
        <v>0</v>
      </c>
      <c r="D34" s="3" t="s">
        <v>173</v>
      </c>
      <c r="E34" s="3">
        <v>0</v>
      </c>
      <c r="F34" s="3" t="s">
        <v>173</v>
      </c>
      <c r="G34" s="3">
        <v>0</v>
      </c>
      <c r="H34" s="3" t="s">
        <v>173</v>
      </c>
      <c r="I34" s="3">
        <v>0</v>
      </c>
      <c r="J34" s="3" t="s">
        <v>173</v>
      </c>
      <c r="K34" s="3">
        <v>0</v>
      </c>
      <c r="L34" s="3" t="s">
        <v>173</v>
      </c>
      <c r="M34" s="3">
        <v>0</v>
      </c>
      <c r="N34" s="3" t="s">
        <v>173</v>
      </c>
      <c r="O34" s="3">
        <v>0</v>
      </c>
      <c r="P34" s="3" t="s">
        <v>173</v>
      </c>
      <c r="Q34" s="3">
        <v>0</v>
      </c>
      <c r="R34" s="3" t="s">
        <v>173</v>
      </c>
      <c r="S34" s="3">
        <v>0</v>
      </c>
      <c r="T34" s="3" t="s">
        <v>173</v>
      </c>
      <c r="U34" s="3">
        <v>0</v>
      </c>
      <c r="V34" s="3" t="s">
        <v>173</v>
      </c>
      <c r="W34" s="3">
        <v>0</v>
      </c>
      <c r="X34" s="3" t="s">
        <v>173</v>
      </c>
      <c r="Y34" s="3">
        <v>0</v>
      </c>
      <c r="Z34" s="3" t="s">
        <v>173</v>
      </c>
      <c r="AA34" s="3">
        <v>0</v>
      </c>
      <c r="AB34" s="3" t="s">
        <v>173</v>
      </c>
      <c r="AC34" s="3">
        <v>0</v>
      </c>
      <c r="AD34" s="3" t="s">
        <v>173</v>
      </c>
      <c r="AE34" s="3">
        <v>0</v>
      </c>
      <c r="AF34" s="3" t="s">
        <v>173</v>
      </c>
      <c r="AG34" s="3">
        <v>0</v>
      </c>
      <c r="AH34" s="3" t="s">
        <v>173</v>
      </c>
      <c r="AI34" s="3">
        <v>0</v>
      </c>
      <c r="AJ34" s="3" t="s">
        <v>173</v>
      </c>
      <c r="AK34" s="3">
        <v>0</v>
      </c>
      <c r="AL34" s="3" t="s">
        <v>173</v>
      </c>
      <c r="AM34" s="3">
        <v>1.09E-2</v>
      </c>
      <c r="AN34" s="3" t="s">
        <v>126</v>
      </c>
      <c r="AO34" s="3">
        <v>0.33329999999999999</v>
      </c>
      <c r="AP34" s="3" t="s">
        <v>126</v>
      </c>
      <c r="AQ34" s="3">
        <v>5.4999999999999997E-3</v>
      </c>
      <c r="AR34" s="3" t="s">
        <v>206</v>
      </c>
      <c r="AS34" s="3">
        <v>2.86E-2</v>
      </c>
      <c r="AT34" s="3" t="s">
        <v>235</v>
      </c>
      <c r="AU34" s="3">
        <v>0.25</v>
      </c>
      <c r="AV34" s="3" t="s">
        <v>235</v>
      </c>
      <c r="AW34" s="3">
        <v>1.52E-2</v>
      </c>
      <c r="AX34" s="3" t="s">
        <v>235</v>
      </c>
      <c r="AY34" s="3">
        <v>4.5499999999999999E-2</v>
      </c>
      <c r="AZ34" s="3" t="s">
        <v>235</v>
      </c>
      <c r="BA34" s="3">
        <v>0.25</v>
      </c>
      <c r="BB34" s="3" t="s">
        <v>235</v>
      </c>
      <c r="BC34" s="3">
        <v>2.5000000000000001E-2</v>
      </c>
      <c r="BD34" s="3" t="s">
        <v>235</v>
      </c>
      <c r="BE34" s="3">
        <v>0.1026</v>
      </c>
      <c r="BF34" s="3" t="s">
        <v>177</v>
      </c>
      <c r="BG34" s="3">
        <v>1</v>
      </c>
      <c r="BH34" s="3" t="s">
        <v>126</v>
      </c>
      <c r="BI34" s="3">
        <v>5.5199999999999999E-2</v>
      </c>
      <c r="BJ34" s="3" t="s">
        <v>177</v>
      </c>
      <c r="BK34" s="3">
        <v>0.16669999999999999</v>
      </c>
      <c r="BL34" s="3" t="s">
        <v>235</v>
      </c>
      <c r="BM34" s="3">
        <v>1</v>
      </c>
      <c r="BN34" s="3" t="s">
        <v>235</v>
      </c>
      <c r="BO34" s="3">
        <v>9.0899999999999995E-2</v>
      </c>
      <c r="BP34" s="3" t="s">
        <v>235</v>
      </c>
      <c r="BQ34" s="3">
        <v>0.26090000000000002</v>
      </c>
      <c r="BR34" s="3" t="s">
        <v>235</v>
      </c>
      <c r="BS34" s="3">
        <v>1</v>
      </c>
      <c r="BT34" s="3" t="s">
        <v>235</v>
      </c>
      <c r="BU34" s="3">
        <v>0.15</v>
      </c>
      <c r="BV34" s="3" t="s">
        <v>235</v>
      </c>
    </row>
    <row r="35" spans="1:74">
      <c r="A35" s="15"/>
      <c r="B35" s="3" t="s">
        <v>236</v>
      </c>
      <c r="C35" s="3">
        <v>0.2462</v>
      </c>
      <c r="D35" s="3" t="s">
        <v>237</v>
      </c>
      <c r="E35" s="3">
        <v>0.23330000000000001</v>
      </c>
      <c r="F35" s="3" t="s">
        <v>238</v>
      </c>
      <c r="G35" s="3">
        <v>0.26669999999999999</v>
      </c>
      <c r="H35" s="3" t="s">
        <v>237</v>
      </c>
      <c r="I35" s="3">
        <v>0.4375</v>
      </c>
      <c r="J35" s="3" t="s">
        <v>237</v>
      </c>
      <c r="K35" s="3">
        <v>0.4375</v>
      </c>
      <c r="L35" s="3" t="s">
        <v>237</v>
      </c>
      <c r="M35" s="3">
        <v>0.4375</v>
      </c>
      <c r="N35" s="3" t="s">
        <v>237</v>
      </c>
      <c r="O35" s="3" t="s">
        <v>756</v>
      </c>
      <c r="P35" s="3" t="s">
        <v>118</v>
      </c>
      <c r="Q35" s="3" t="s">
        <v>756</v>
      </c>
      <c r="R35" s="3" t="s">
        <v>239</v>
      </c>
      <c r="S35" s="3" t="s">
        <v>756</v>
      </c>
      <c r="T35" s="3" t="s">
        <v>59</v>
      </c>
      <c r="U35" s="3">
        <v>0.57699999999999996</v>
      </c>
      <c r="V35" s="3" t="s">
        <v>237</v>
      </c>
      <c r="W35" s="3">
        <v>0.66669999999999996</v>
      </c>
      <c r="X35" s="3" t="s">
        <v>240</v>
      </c>
      <c r="Y35" s="3">
        <v>0.5333</v>
      </c>
      <c r="Z35" s="3" t="s">
        <v>237</v>
      </c>
      <c r="AA35" s="3">
        <v>0.81589999999999996</v>
      </c>
      <c r="AB35" s="3" t="s">
        <v>241</v>
      </c>
      <c r="AC35" s="3">
        <v>0.72219999999999995</v>
      </c>
      <c r="AD35" s="3" t="s">
        <v>241</v>
      </c>
      <c r="AE35" s="3">
        <v>0.9375</v>
      </c>
      <c r="AF35" s="3" t="s">
        <v>237</v>
      </c>
      <c r="AG35" s="3" t="s">
        <v>756</v>
      </c>
      <c r="AH35" s="3" t="s">
        <v>118</v>
      </c>
      <c r="AI35" s="3" t="s">
        <v>756</v>
      </c>
      <c r="AJ35" s="3" t="s">
        <v>242</v>
      </c>
      <c r="AK35" s="3" t="s">
        <v>756</v>
      </c>
      <c r="AL35" s="3" t="s">
        <v>59</v>
      </c>
      <c r="AM35" s="3">
        <v>0.1429</v>
      </c>
      <c r="AN35" s="3" t="s">
        <v>171</v>
      </c>
      <c r="AO35" s="3">
        <v>0.4</v>
      </c>
      <c r="AP35" s="3" t="s">
        <v>171</v>
      </c>
      <c r="AQ35" s="3">
        <v>8.6999999999999994E-2</v>
      </c>
      <c r="AR35" s="3" t="s">
        <v>171</v>
      </c>
      <c r="AS35" s="3">
        <v>0.14430000000000001</v>
      </c>
      <c r="AT35" s="3" t="s">
        <v>171</v>
      </c>
      <c r="AU35" s="3">
        <v>0.4375</v>
      </c>
      <c r="AV35" s="3" t="s">
        <v>171</v>
      </c>
      <c r="AW35" s="3">
        <v>8.6400000000000005E-2</v>
      </c>
      <c r="AX35" s="3" t="s">
        <v>171</v>
      </c>
      <c r="AY35" s="3">
        <v>0</v>
      </c>
      <c r="AZ35" s="3" t="s">
        <v>121</v>
      </c>
      <c r="BA35" s="3">
        <v>0</v>
      </c>
      <c r="BB35" s="3" t="s">
        <v>243</v>
      </c>
      <c r="BC35" s="3">
        <v>0</v>
      </c>
      <c r="BD35" s="3" t="s">
        <v>121</v>
      </c>
      <c r="BE35" s="3">
        <v>0.3251</v>
      </c>
      <c r="BF35" s="3" t="s">
        <v>207</v>
      </c>
      <c r="BG35" s="3">
        <v>1</v>
      </c>
      <c r="BH35" s="3" t="s">
        <v>244</v>
      </c>
      <c r="BI35" s="3">
        <v>0.1988</v>
      </c>
      <c r="BJ35" s="3" t="s">
        <v>171</v>
      </c>
      <c r="BK35" s="3">
        <v>0.38100000000000001</v>
      </c>
      <c r="BL35" s="3" t="s">
        <v>207</v>
      </c>
      <c r="BM35" s="3">
        <v>1</v>
      </c>
      <c r="BN35" s="3" t="s">
        <v>121</v>
      </c>
      <c r="BO35" s="3">
        <v>0.24690000000000001</v>
      </c>
      <c r="BP35" s="3" t="s">
        <v>171</v>
      </c>
      <c r="BQ35" s="3">
        <v>0.3478</v>
      </c>
      <c r="BR35" s="3" t="s">
        <v>121</v>
      </c>
      <c r="BS35" s="3">
        <v>1</v>
      </c>
      <c r="BT35" s="3" t="s">
        <v>121</v>
      </c>
      <c r="BU35" s="3">
        <v>0.21049999999999999</v>
      </c>
      <c r="BV35" s="3" t="s">
        <v>121</v>
      </c>
    </row>
    <row r="36" spans="1:74">
      <c r="A36" s="15"/>
      <c r="B36" s="3" t="s">
        <v>245</v>
      </c>
      <c r="C36" s="3">
        <v>0.41560000000000002</v>
      </c>
      <c r="D36" s="3" t="s">
        <v>162</v>
      </c>
      <c r="E36" s="3">
        <v>0.46429999999999999</v>
      </c>
      <c r="F36" s="3" t="s">
        <v>246</v>
      </c>
      <c r="G36" s="3">
        <v>0.5</v>
      </c>
      <c r="H36" s="3" t="s">
        <v>247</v>
      </c>
      <c r="I36" s="3">
        <v>0.61899999999999999</v>
      </c>
      <c r="J36" s="3" t="s">
        <v>162</v>
      </c>
      <c r="K36" s="3">
        <v>0.71430000000000005</v>
      </c>
      <c r="L36" s="3" t="s">
        <v>246</v>
      </c>
      <c r="M36" s="3">
        <v>0.77270000000000005</v>
      </c>
      <c r="N36" s="3" t="s">
        <v>247</v>
      </c>
      <c r="O36" s="3" t="s">
        <v>756</v>
      </c>
      <c r="P36" s="3" t="s">
        <v>173</v>
      </c>
      <c r="Q36" s="3" t="s">
        <v>756</v>
      </c>
      <c r="R36" s="3" t="s">
        <v>242</v>
      </c>
      <c r="S36" s="3" t="s">
        <v>756</v>
      </c>
      <c r="T36" s="3" t="s">
        <v>59</v>
      </c>
      <c r="U36" s="3">
        <v>0.66639999999999999</v>
      </c>
      <c r="V36" s="3" t="s">
        <v>92</v>
      </c>
      <c r="W36" s="3">
        <v>0.8</v>
      </c>
      <c r="X36" s="3" t="s">
        <v>97</v>
      </c>
      <c r="Y36" s="3">
        <v>0.57499999999999996</v>
      </c>
      <c r="Z36" s="3" t="s">
        <v>163</v>
      </c>
      <c r="AA36" s="3">
        <v>0.89549999999999996</v>
      </c>
      <c r="AB36" s="3" t="s">
        <v>247</v>
      </c>
      <c r="AC36" s="3">
        <v>0.88239999999999996</v>
      </c>
      <c r="AD36" s="3" t="s">
        <v>247</v>
      </c>
      <c r="AE36" s="3">
        <v>0.90910000000000002</v>
      </c>
      <c r="AF36" s="3" t="s">
        <v>163</v>
      </c>
      <c r="AG36" s="3" t="s">
        <v>756</v>
      </c>
      <c r="AH36" s="3" t="s">
        <v>173</v>
      </c>
      <c r="AI36" s="3" t="s">
        <v>756</v>
      </c>
      <c r="AJ36" s="3" t="s">
        <v>248</v>
      </c>
      <c r="AK36" s="3" t="s">
        <v>756</v>
      </c>
      <c r="AL36" s="3" t="s">
        <v>59</v>
      </c>
      <c r="AM36" s="3">
        <v>0.24890000000000001</v>
      </c>
      <c r="AN36" s="3" t="s">
        <v>249</v>
      </c>
      <c r="AO36" s="3">
        <v>0.68969999999999998</v>
      </c>
      <c r="AP36" s="3" t="s">
        <v>250</v>
      </c>
      <c r="AQ36" s="3">
        <v>0.16969999999999999</v>
      </c>
      <c r="AR36" s="3" t="s">
        <v>249</v>
      </c>
      <c r="AS36" s="3">
        <v>0.29570000000000002</v>
      </c>
      <c r="AT36" s="3" t="s">
        <v>249</v>
      </c>
      <c r="AU36" s="3">
        <v>0.71430000000000005</v>
      </c>
      <c r="AV36" s="3" t="s">
        <v>250</v>
      </c>
      <c r="AW36" s="3">
        <v>0.2099</v>
      </c>
      <c r="AX36" s="3" t="s">
        <v>249</v>
      </c>
      <c r="AY36" s="3">
        <v>0</v>
      </c>
      <c r="AZ36" s="3" t="s">
        <v>177</v>
      </c>
      <c r="BA36" s="3">
        <v>0</v>
      </c>
      <c r="BB36" s="3" t="s">
        <v>251</v>
      </c>
      <c r="BC36" s="3">
        <v>0</v>
      </c>
      <c r="BD36" s="3" t="s">
        <v>177</v>
      </c>
      <c r="BE36" s="3">
        <v>0.4118</v>
      </c>
      <c r="BF36" s="3" t="s">
        <v>168</v>
      </c>
      <c r="BG36" s="3">
        <v>0.9032</v>
      </c>
      <c r="BH36" s="3" t="s">
        <v>168</v>
      </c>
      <c r="BI36" s="3">
        <v>0.26669999999999999</v>
      </c>
      <c r="BJ36" s="3" t="s">
        <v>168</v>
      </c>
      <c r="BK36" s="3">
        <v>0.47020000000000001</v>
      </c>
      <c r="BL36" s="3" t="s">
        <v>168</v>
      </c>
      <c r="BM36" s="3">
        <v>0.88239999999999996</v>
      </c>
      <c r="BN36" s="3" t="s">
        <v>249</v>
      </c>
      <c r="BO36" s="3">
        <v>0.32100000000000001</v>
      </c>
      <c r="BP36" s="3" t="s">
        <v>168</v>
      </c>
      <c r="BQ36" s="3">
        <v>0.1852</v>
      </c>
      <c r="BR36" s="3" t="s">
        <v>251</v>
      </c>
      <c r="BS36" s="3">
        <v>1</v>
      </c>
      <c r="BT36" s="3" t="s">
        <v>251</v>
      </c>
      <c r="BU36" s="3">
        <v>0.10199999999999999</v>
      </c>
      <c r="BV36" s="3" t="s">
        <v>251</v>
      </c>
    </row>
    <row r="37" spans="1:74">
      <c r="A37" s="15"/>
      <c r="B37" s="3" t="s">
        <v>252</v>
      </c>
      <c r="C37" s="3">
        <v>0.38890000000000002</v>
      </c>
      <c r="D37" s="3" t="s">
        <v>253</v>
      </c>
      <c r="E37" s="3">
        <v>0.5333</v>
      </c>
      <c r="F37" s="3" t="s">
        <v>254</v>
      </c>
      <c r="G37" s="3">
        <v>0.36840000000000001</v>
      </c>
      <c r="H37" s="3" t="s">
        <v>253</v>
      </c>
      <c r="I37" s="3">
        <v>0.39439999999999997</v>
      </c>
      <c r="J37" s="3" t="s">
        <v>253</v>
      </c>
      <c r="K37" s="3">
        <v>0.5333</v>
      </c>
      <c r="L37" s="3" t="s">
        <v>254</v>
      </c>
      <c r="M37" s="3">
        <v>0.36840000000000001</v>
      </c>
      <c r="N37" s="3" t="s">
        <v>253</v>
      </c>
      <c r="O37" s="3">
        <v>0</v>
      </c>
      <c r="P37" s="3" t="s">
        <v>184</v>
      </c>
      <c r="Q37" s="3">
        <v>0</v>
      </c>
      <c r="R37" s="3" t="s">
        <v>184</v>
      </c>
      <c r="S37" s="3">
        <v>0</v>
      </c>
      <c r="T37" s="3" t="s">
        <v>184</v>
      </c>
      <c r="U37" s="3">
        <v>0.53849999999999998</v>
      </c>
      <c r="V37" s="3" t="s">
        <v>255</v>
      </c>
      <c r="W37" s="3">
        <v>1</v>
      </c>
      <c r="X37" s="3" t="s">
        <v>256</v>
      </c>
      <c r="Y37" s="3">
        <v>0.36840000000000001</v>
      </c>
      <c r="Z37" s="3" t="s">
        <v>184</v>
      </c>
      <c r="AA37" s="3">
        <v>0.53849999999999998</v>
      </c>
      <c r="AB37" s="3" t="s">
        <v>255</v>
      </c>
      <c r="AC37" s="3">
        <v>1</v>
      </c>
      <c r="AD37" s="3" t="s">
        <v>256</v>
      </c>
      <c r="AE37" s="3">
        <v>0.36840000000000001</v>
      </c>
      <c r="AF37" s="3" t="s">
        <v>184</v>
      </c>
      <c r="AG37" s="3">
        <v>0</v>
      </c>
      <c r="AH37" s="3" t="s">
        <v>184</v>
      </c>
      <c r="AI37" s="3">
        <v>0</v>
      </c>
      <c r="AJ37" s="3" t="s">
        <v>184</v>
      </c>
      <c r="AK37" s="3">
        <v>0</v>
      </c>
      <c r="AL37" s="3" t="s">
        <v>184</v>
      </c>
      <c r="AM37" s="3">
        <v>0.1699</v>
      </c>
      <c r="AN37" s="3" t="s">
        <v>257</v>
      </c>
      <c r="AO37" s="3">
        <v>0.6875</v>
      </c>
      <c r="AP37" s="3" t="s">
        <v>258</v>
      </c>
      <c r="AQ37" s="3">
        <v>9.7799999999999998E-2</v>
      </c>
      <c r="AR37" s="3" t="s">
        <v>257</v>
      </c>
      <c r="AS37" s="3">
        <v>0.32590000000000002</v>
      </c>
      <c r="AT37" s="3" t="s">
        <v>257</v>
      </c>
      <c r="AU37" s="3">
        <v>0.6875</v>
      </c>
      <c r="AV37" s="3" t="s">
        <v>258</v>
      </c>
      <c r="AW37" s="3">
        <v>0.2157</v>
      </c>
      <c r="AX37" s="3" t="s">
        <v>257</v>
      </c>
      <c r="AY37" s="3">
        <v>0.1091</v>
      </c>
      <c r="AZ37" s="3" t="s">
        <v>259</v>
      </c>
      <c r="BA37" s="3">
        <v>0.25</v>
      </c>
      <c r="BB37" s="3" t="s">
        <v>260</v>
      </c>
      <c r="BC37" s="3">
        <v>7.5899999999999995E-2</v>
      </c>
      <c r="BD37" s="3" t="s">
        <v>261</v>
      </c>
      <c r="BE37" s="3">
        <v>0.2344</v>
      </c>
      <c r="BF37" s="3" t="s">
        <v>262</v>
      </c>
      <c r="BG37" s="3">
        <v>0.8125</v>
      </c>
      <c r="BH37" s="3" t="s">
        <v>258</v>
      </c>
      <c r="BI37" s="3">
        <v>0.14219999999999999</v>
      </c>
      <c r="BJ37" s="3" t="s">
        <v>262</v>
      </c>
      <c r="BK37" s="3">
        <v>0.41880000000000001</v>
      </c>
      <c r="BL37" s="3" t="s">
        <v>263</v>
      </c>
      <c r="BM37" s="3">
        <v>1</v>
      </c>
      <c r="BN37" s="3" t="s">
        <v>264</v>
      </c>
      <c r="BO37" s="3">
        <v>0.3039</v>
      </c>
      <c r="BP37" s="3" t="s">
        <v>262</v>
      </c>
      <c r="BQ37" s="3">
        <v>0.20569999999999999</v>
      </c>
      <c r="BR37" s="3" t="s">
        <v>265</v>
      </c>
      <c r="BS37" s="3">
        <v>0.60529999999999995</v>
      </c>
      <c r="BT37" s="3" t="s">
        <v>259</v>
      </c>
      <c r="BU37" s="3">
        <v>0.12659999999999999</v>
      </c>
      <c r="BV37" s="3" t="s">
        <v>265</v>
      </c>
    </row>
    <row r="38" spans="1:74">
      <c r="A38" s="15"/>
      <c r="B38" s="3" t="s">
        <v>266</v>
      </c>
      <c r="C38" s="3">
        <v>0.13250000000000001</v>
      </c>
      <c r="D38" s="3" t="s">
        <v>267</v>
      </c>
      <c r="E38" s="3">
        <v>0.375</v>
      </c>
      <c r="F38" s="3" t="s">
        <v>212</v>
      </c>
      <c r="G38" s="3">
        <v>0.2</v>
      </c>
      <c r="H38" s="3" t="s">
        <v>267</v>
      </c>
      <c r="I38" s="3">
        <v>0.13250000000000001</v>
      </c>
      <c r="J38" s="3" t="s">
        <v>267</v>
      </c>
      <c r="K38" s="3">
        <v>0.375</v>
      </c>
      <c r="L38" s="3" t="s">
        <v>212</v>
      </c>
      <c r="M38" s="3">
        <v>0.2</v>
      </c>
      <c r="N38" s="3" t="s">
        <v>267</v>
      </c>
      <c r="O38" s="3">
        <v>0.1351</v>
      </c>
      <c r="P38" s="3" t="s">
        <v>267</v>
      </c>
      <c r="Q38" s="3">
        <v>0.375</v>
      </c>
      <c r="R38" s="3" t="s">
        <v>212</v>
      </c>
      <c r="S38" s="3">
        <v>0.2</v>
      </c>
      <c r="T38" s="3" t="s">
        <v>267</v>
      </c>
      <c r="U38" s="3">
        <v>0.6613</v>
      </c>
      <c r="V38" s="3" t="s">
        <v>267</v>
      </c>
      <c r="W38" s="3">
        <v>0.625</v>
      </c>
      <c r="X38" s="3" t="s">
        <v>268</v>
      </c>
      <c r="Y38" s="3">
        <v>0.94</v>
      </c>
      <c r="Z38" s="3" t="s">
        <v>269</v>
      </c>
      <c r="AA38" s="3">
        <v>0.6613</v>
      </c>
      <c r="AB38" s="3" t="s">
        <v>267</v>
      </c>
      <c r="AC38" s="3">
        <v>0.625</v>
      </c>
      <c r="AD38" s="3" t="s">
        <v>268</v>
      </c>
      <c r="AE38" s="3">
        <v>0.94</v>
      </c>
      <c r="AF38" s="3" t="s">
        <v>269</v>
      </c>
      <c r="AG38" s="3">
        <v>0.67059999999999997</v>
      </c>
      <c r="AH38" s="3" t="s">
        <v>267</v>
      </c>
      <c r="AI38" s="3">
        <v>0.625</v>
      </c>
      <c r="AJ38" s="3" t="s">
        <v>268</v>
      </c>
      <c r="AK38" s="3">
        <v>0.94</v>
      </c>
      <c r="AL38" s="3" t="s">
        <v>212</v>
      </c>
      <c r="AM38" s="3">
        <v>0.115</v>
      </c>
      <c r="AN38" s="3" t="s">
        <v>270</v>
      </c>
      <c r="AO38" s="3">
        <v>0.1782</v>
      </c>
      <c r="AP38" s="3" t="s">
        <v>270</v>
      </c>
      <c r="AQ38" s="3">
        <v>8.4900000000000003E-2</v>
      </c>
      <c r="AR38" s="3" t="s">
        <v>270</v>
      </c>
      <c r="AS38" s="3">
        <v>0.15129999999999999</v>
      </c>
      <c r="AT38" s="3" t="s">
        <v>270</v>
      </c>
      <c r="AU38" s="3">
        <v>0.1782</v>
      </c>
      <c r="AV38" s="3" t="s">
        <v>270</v>
      </c>
      <c r="AW38" s="3">
        <v>0.13139999999999999</v>
      </c>
      <c r="AX38" s="3" t="s">
        <v>270</v>
      </c>
      <c r="AY38" s="3">
        <v>0.17730000000000001</v>
      </c>
      <c r="AZ38" s="3" t="s">
        <v>270</v>
      </c>
      <c r="BA38" s="3">
        <v>0.26469999999999999</v>
      </c>
      <c r="BB38" s="3" t="s">
        <v>271</v>
      </c>
      <c r="BC38" s="3">
        <v>0.1714</v>
      </c>
      <c r="BD38" s="3" t="s">
        <v>270</v>
      </c>
      <c r="BE38" s="3">
        <v>0.47599999999999998</v>
      </c>
      <c r="BF38" s="3" t="s">
        <v>219</v>
      </c>
      <c r="BG38" s="3">
        <v>0.77270000000000005</v>
      </c>
      <c r="BH38" s="3" t="s">
        <v>270</v>
      </c>
      <c r="BI38" s="3">
        <v>0.3538</v>
      </c>
      <c r="BJ38" s="3" t="s">
        <v>219</v>
      </c>
      <c r="BK38" s="3">
        <v>0.62909999999999999</v>
      </c>
      <c r="BL38" s="3" t="s">
        <v>272</v>
      </c>
      <c r="BM38" s="3">
        <v>0.77270000000000005</v>
      </c>
      <c r="BN38" s="3" t="s">
        <v>270</v>
      </c>
      <c r="BO38" s="3">
        <v>0.5474</v>
      </c>
      <c r="BP38" s="3" t="s">
        <v>219</v>
      </c>
      <c r="BQ38" s="3">
        <v>0.74390000000000001</v>
      </c>
      <c r="BR38" s="3" t="s">
        <v>272</v>
      </c>
      <c r="BS38" s="3">
        <v>0.8</v>
      </c>
      <c r="BT38" s="3" t="s">
        <v>272</v>
      </c>
      <c r="BU38" s="3">
        <v>0.69520000000000004</v>
      </c>
      <c r="BV38" s="3" t="s">
        <v>273</v>
      </c>
    </row>
    <row r="39" spans="1:74">
      <c r="A39" s="15"/>
      <c r="B39" s="3" t="s">
        <v>274</v>
      </c>
      <c r="C39" s="3">
        <v>0</v>
      </c>
      <c r="D39" s="3" t="s">
        <v>163</v>
      </c>
      <c r="E39" s="3">
        <v>0</v>
      </c>
      <c r="F39" s="3" t="s">
        <v>163</v>
      </c>
      <c r="G39" s="3">
        <v>0</v>
      </c>
      <c r="H39" s="3" t="s">
        <v>163</v>
      </c>
      <c r="I39" s="3">
        <v>0</v>
      </c>
      <c r="J39" s="3" t="s">
        <v>163</v>
      </c>
      <c r="K39" s="3">
        <v>0</v>
      </c>
      <c r="L39" s="3" t="s">
        <v>163</v>
      </c>
      <c r="M39" s="3">
        <v>0</v>
      </c>
      <c r="N39" s="3" t="s">
        <v>163</v>
      </c>
      <c r="O39" s="3" t="s">
        <v>756</v>
      </c>
      <c r="P39" s="3" t="s">
        <v>163</v>
      </c>
      <c r="Q39" s="3" t="s">
        <v>756</v>
      </c>
      <c r="R39" s="3" t="s">
        <v>275</v>
      </c>
      <c r="S39" s="3" t="s">
        <v>756</v>
      </c>
      <c r="T39" s="3" t="s">
        <v>59</v>
      </c>
      <c r="U39" s="3">
        <v>0</v>
      </c>
      <c r="V39" s="3" t="s">
        <v>163</v>
      </c>
      <c r="W39" s="3">
        <v>0</v>
      </c>
      <c r="X39" s="3" t="s">
        <v>163</v>
      </c>
      <c r="Y39" s="3">
        <v>0</v>
      </c>
      <c r="Z39" s="3" t="s">
        <v>163</v>
      </c>
      <c r="AA39" s="3">
        <v>0</v>
      </c>
      <c r="AB39" s="3" t="s">
        <v>163</v>
      </c>
      <c r="AC39" s="3">
        <v>0</v>
      </c>
      <c r="AD39" s="3" t="s">
        <v>163</v>
      </c>
      <c r="AE39" s="3">
        <v>0</v>
      </c>
      <c r="AF39" s="3" t="s">
        <v>163</v>
      </c>
      <c r="AG39" s="3" t="s">
        <v>756</v>
      </c>
      <c r="AH39" s="3" t="s">
        <v>163</v>
      </c>
      <c r="AI39" s="3" t="s">
        <v>756</v>
      </c>
      <c r="AJ39" s="3" t="s">
        <v>275</v>
      </c>
      <c r="AK39" s="3" t="s">
        <v>756</v>
      </c>
      <c r="AL39" s="3" t="s">
        <v>59</v>
      </c>
      <c r="AM39" s="3">
        <v>8.8000000000000005E-3</v>
      </c>
      <c r="AN39" s="3" t="s">
        <v>276</v>
      </c>
      <c r="AO39" s="3">
        <v>1</v>
      </c>
      <c r="AP39" s="3" t="s">
        <v>276</v>
      </c>
      <c r="AQ39" s="3">
        <v>4.4000000000000003E-3</v>
      </c>
      <c r="AR39" s="3" t="s">
        <v>276</v>
      </c>
      <c r="AS39" s="3">
        <v>1.5299999999999999E-2</v>
      </c>
      <c r="AT39" s="3" t="s">
        <v>276</v>
      </c>
      <c r="AU39" s="3">
        <v>1</v>
      </c>
      <c r="AV39" s="3" t="s">
        <v>276</v>
      </c>
      <c r="AW39" s="3">
        <v>7.7000000000000002E-3</v>
      </c>
      <c r="AX39" s="3" t="s">
        <v>276</v>
      </c>
      <c r="AY39" s="3">
        <v>2.0400000000000001E-2</v>
      </c>
      <c r="AZ39" s="3" t="s">
        <v>276</v>
      </c>
      <c r="BA39" s="3">
        <v>1</v>
      </c>
      <c r="BB39" s="3" t="s">
        <v>276</v>
      </c>
      <c r="BC39" s="3">
        <v>1.03E-2</v>
      </c>
      <c r="BD39" s="3" t="s">
        <v>276</v>
      </c>
      <c r="BE39" s="3">
        <v>9.1800000000000007E-2</v>
      </c>
      <c r="BF39" s="3" t="s">
        <v>277</v>
      </c>
      <c r="BG39" s="3">
        <v>0.8</v>
      </c>
      <c r="BH39" s="3" t="s">
        <v>278</v>
      </c>
      <c r="BI39" s="3">
        <v>4.8899999999999999E-2</v>
      </c>
      <c r="BJ39" s="3" t="s">
        <v>277</v>
      </c>
      <c r="BK39" s="3">
        <v>0.15210000000000001</v>
      </c>
      <c r="BL39" s="3" t="s">
        <v>277</v>
      </c>
      <c r="BM39" s="3">
        <v>0.8</v>
      </c>
      <c r="BN39" s="3" t="s">
        <v>278</v>
      </c>
      <c r="BO39" s="3">
        <v>8.4599999999999995E-2</v>
      </c>
      <c r="BP39" s="3" t="s">
        <v>277</v>
      </c>
      <c r="BQ39" s="3">
        <v>0.16980000000000001</v>
      </c>
      <c r="BR39" s="3" t="s">
        <v>277</v>
      </c>
      <c r="BS39" s="3">
        <v>1</v>
      </c>
      <c r="BT39" s="3" t="s">
        <v>278</v>
      </c>
      <c r="BU39" s="3">
        <v>9.2799999999999994E-2</v>
      </c>
      <c r="BV39" s="3" t="s">
        <v>277</v>
      </c>
    </row>
    <row r="40" spans="1:74">
      <c r="A40" s="15"/>
      <c r="B40" s="3" t="s">
        <v>279</v>
      </c>
      <c r="C40" s="3">
        <v>0</v>
      </c>
      <c r="D40" s="3" t="s">
        <v>280</v>
      </c>
      <c r="E40" s="3">
        <v>0</v>
      </c>
      <c r="F40" s="3" t="s">
        <v>280</v>
      </c>
      <c r="G40" s="3">
        <v>0</v>
      </c>
      <c r="H40" s="3" t="s">
        <v>280</v>
      </c>
      <c r="I40" s="3">
        <v>0</v>
      </c>
      <c r="J40" s="3" t="s">
        <v>280</v>
      </c>
      <c r="K40" s="3">
        <v>0</v>
      </c>
      <c r="L40" s="3" t="s">
        <v>280</v>
      </c>
      <c r="M40" s="3">
        <v>0</v>
      </c>
      <c r="N40" s="3" t="s">
        <v>280</v>
      </c>
      <c r="O40" s="3">
        <v>0</v>
      </c>
      <c r="P40" s="3" t="s">
        <v>280</v>
      </c>
      <c r="Q40" s="3">
        <v>0</v>
      </c>
      <c r="R40" s="3" t="s">
        <v>280</v>
      </c>
      <c r="S40" s="3">
        <v>0</v>
      </c>
      <c r="T40" s="3" t="s">
        <v>280</v>
      </c>
      <c r="U40" s="3">
        <v>6.6699999999999995E-2</v>
      </c>
      <c r="V40" s="3" t="s">
        <v>281</v>
      </c>
      <c r="W40" s="3">
        <v>0.1429</v>
      </c>
      <c r="X40" s="3" t="s">
        <v>281</v>
      </c>
      <c r="Y40" s="3">
        <v>4.3499999999999997E-2</v>
      </c>
      <c r="Z40" s="3" t="s">
        <v>281</v>
      </c>
      <c r="AA40" s="3">
        <v>6.7799999999999999E-2</v>
      </c>
      <c r="AB40" s="3" t="s">
        <v>281</v>
      </c>
      <c r="AC40" s="3">
        <v>0.1429</v>
      </c>
      <c r="AD40" s="3" t="s">
        <v>281</v>
      </c>
      <c r="AE40" s="3">
        <v>4.4400000000000002E-2</v>
      </c>
      <c r="AF40" s="3" t="s">
        <v>281</v>
      </c>
      <c r="AG40" s="3">
        <v>6.7799999999999999E-2</v>
      </c>
      <c r="AH40" s="3" t="s">
        <v>281</v>
      </c>
      <c r="AI40" s="3">
        <v>0.1429</v>
      </c>
      <c r="AJ40" s="3" t="s">
        <v>281</v>
      </c>
      <c r="AK40" s="3">
        <v>4.4400000000000002E-2</v>
      </c>
      <c r="AL40" s="3" t="s">
        <v>281</v>
      </c>
      <c r="AM40" s="3">
        <v>1.61E-2</v>
      </c>
      <c r="AN40" s="3" t="s">
        <v>282</v>
      </c>
      <c r="AO40" s="3">
        <v>0.1111</v>
      </c>
      <c r="AP40" s="3" t="s">
        <v>283</v>
      </c>
      <c r="AQ40" s="3">
        <v>8.6999999999999994E-3</v>
      </c>
      <c r="AR40" s="3" t="s">
        <v>282</v>
      </c>
      <c r="AS40" s="3">
        <v>2.9399999999999999E-2</v>
      </c>
      <c r="AT40" s="3" t="s">
        <v>282</v>
      </c>
      <c r="AU40" s="3">
        <v>0.1111</v>
      </c>
      <c r="AV40" s="3" t="s">
        <v>283</v>
      </c>
      <c r="AW40" s="3">
        <v>1.7100000000000001E-2</v>
      </c>
      <c r="AX40" s="3" t="s">
        <v>282</v>
      </c>
      <c r="AY40" s="3">
        <v>3.5400000000000001E-2</v>
      </c>
      <c r="AZ40" s="3" t="s">
        <v>282</v>
      </c>
      <c r="BA40" s="3">
        <v>0.1111</v>
      </c>
      <c r="BB40" s="3" t="s">
        <v>282</v>
      </c>
      <c r="BC40" s="3">
        <v>2.1100000000000001E-2</v>
      </c>
      <c r="BD40" s="3" t="s">
        <v>282</v>
      </c>
      <c r="BE40" s="3">
        <v>4.9000000000000002E-2</v>
      </c>
      <c r="BF40" s="3" t="s">
        <v>284</v>
      </c>
      <c r="BG40" s="3">
        <v>0.47370000000000001</v>
      </c>
      <c r="BH40" s="3" t="s">
        <v>282</v>
      </c>
      <c r="BI40" s="3">
        <v>2.6100000000000002E-2</v>
      </c>
      <c r="BJ40" s="3" t="s">
        <v>284</v>
      </c>
      <c r="BK40" s="3">
        <v>9.0899999999999995E-2</v>
      </c>
      <c r="BL40" s="3" t="s">
        <v>284</v>
      </c>
      <c r="BM40" s="3">
        <v>0.47370000000000001</v>
      </c>
      <c r="BN40" s="3" t="s">
        <v>282</v>
      </c>
      <c r="BO40" s="3">
        <v>5.1299999999999998E-2</v>
      </c>
      <c r="BP40" s="3" t="s">
        <v>284</v>
      </c>
      <c r="BQ40" s="3">
        <v>9.1700000000000004E-2</v>
      </c>
      <c r="BR40" s="3" t="s">
        <v>284</v>
      </c>
      <c r="BS40" s="3">
        <v>0.4</v>
      </c>
      <c r="BT40" s="3" t="s">
        <v>285</v>
      </c>
      <c r="BU40" s="3">
        <v>5.2600000000000001E-2</v>
      </c>
      <c r="BV40" s="3" t="s">
        <v>284</v>
      </c>
    </row>
    <row r="41" spans="1:74">
      <c r="A41" s="15"/>
      <c r="B41" s="3" t="s">
        <v>286</v>
      </c>
      <c r="C41" s="3">
        <v>0.5333</v>
      </c>
      <c r="D41" s="3" t="s">
        <v>118</v>
      </c>
      <c r="E41" s="3">
        <v>1</v>
      </c>
      <c r="F41" s="3" t="s">
        <v>173</v>
      </c>
      <c r="G41" s="3">
        <v>0.38100000000000001</v>
      </c>
      <c r="H41" s="3" t="s">
        <v>118</v>
      </c>
      <c r="I41" s="3">
        <v>0.57140000000000002</v>
      </c>
      <c r="J41" s="3" t="s">
        <v>118</v>
      </c>
      <c r="K41" s="3">
        <v>1</v>
      </c>
      <c r="L41" s="3" t="s">
        <v>173</v>
      </c>
      <c r="M41" s="3">
        <v>0.42859999999999998</v>
      </c>
      <c r="N41" s="3" t="s">
        <v>118</v>
      </c>
      <c r="O41" s="3" t="s">
        <v>756</v>
      </c>
      <c r="P41" s="3" t="s">
        <v>173</v>
      </c>
      <c r="Q41" s="3" t="s">
        <v>756</v>
      </c>
      <c r="R41" s="3" t="s">
        <v>164</v>
      </c>
      <c r="S41" s="3" t="s">
        <v>756</v>
      </c>
      <c r="T41" s="3" t="s">
        <v>59</v>
      </c>
      <c r="U41" s="3">
        <v>0.98799999999999999</v>
      </c>
      <c r="V41" s="3" t="s">
        <v>118</v>
      </c>
      <c r="W41" s="3">
        <v>1</v>
      </c>
      <c r="X41" s="3" t="s">
        <v>173</v>
      </c>
      <c r="Y41" s="3">
        <v>0.97619999999999996</v>
      </c>
      <c r="Z41" s="3" t="s">
        <v>118</v>
      </c>
      <c r="AA41" s="3">
        <v>1</v>
      </c>
      <c r="AB41" s="3" t="s">
        <v>118</v>
      </c>
      <c r="AC41" s="3">
        <v>1</v>
      </c>
      <c r="AD41" s="3" t="s">
        <v>173</v>
      </c>
      <c r="AE41" s="3">
        <v>1</v>
      </c>
      <c r="AF41" s="3" t="s">
        <v>118</v>
      </c>
      <c r="AG41" s="3" t="s">
        <v>756</v>
      </c>
      <c r="AH41" s="3" t="s">
        <v>173</v>
      </c>
      <c r="AI41" s="3" t="s">
        <v>756</v>
      </c>
      <c r="AJ41" s="3" t="s">
        <v>164</v>
      </c>
      <c r="AK41" s="3" t="s">
        <v>756</v>
      </c>
      <c r="AL41" s="3" t="s">
        <v>59</v>
      </c>
      <c r="AM41" s="3">
        <v>0.1565</v>
      </c>
      <c r="AN41" s="3" t="s">
        <v>287</v>
      </c>
      <c r="AO41" s="3">
        <v>0.94740000000000002</v>
      </c>
      <c r="AP41" s="3" t="s">
        <v>121</v>
      </c>
      <c r="AQ41" s="3">
        <v>0.1067</v>
      </c>
      <c r="AR41" s="3" t="s">
        <v>120</v>
      </c>
      <c r="AS41" s="3">
        <v>0.19650000000000001</v>
      </c>
      <c r="AT41" s="3" t="s">
        <v>287</v>
      </c>
      <c r="AU41" s="3">
        <v>1</v>
      </c>
      <c r="AV41" s="3" t="s">
        <v>121</v>
      </c>
      <c r="AW41" s="3">
        <v>0.18479999999999999</v>
      </c>
      <c r="AX41" s="3" t="s">
        <v>120</v>
      </c>
      <c r="AY41" s="3">
        <v>0.1636</v>
      </c>
      <c r="AZ41" s="3" t="s">
        <v>288</v>
      </c>
      <c r="BA41" s="3">
        <v>0.5</v>
      </c>
      <c r="BB41" s="3" t="s">
        <v>289</v>
      </c>
      <c r="BC41" s="3">
        <v>0.18329999999999999</v>
      </c>
      <c r="BD41" s="3" t="s">
        <v>287</v>
      </c>
      <c r="BE41" s="3">
        <v>0.47260000000000002</v>
      </c>
      <c r="BF41" s="3" t="s">
        <v>287</v>
      </c>
      <c r="BG41" s="3">
        <v>0.96299999999999997</v>
      </c>
      <c r="BH41" s="3" t="s">
        <v>290</v>
      </c>
      <c r="BI41" s="3">
        <v>0.34389999999999998</v>
      </c>
      <c r="BJ41" s="3" t="s">
        <v>120</v>
      </c>
      <c r="BK41" s="3">
        <v>0.60460000000000003</v>
      </c>
      <c r="BL41" s="3" t="s">
        <v>287</v>
      </c>
      <c r="BM41" s="3">
        <v>1</v>
      </c>
      <c r="BN41" s="3" t="s">
        <v>106</v>
      </c>
      <c r="BO41" s="3">
        <v>0.55430000000000001</v>
      </c>
      <c r="BP41" s="3" t="s">
        <v>120</v>
      </c>
      <c r="BQ41" s="3">
        <v>0.47339999999999999</v>
      </c>
      <c r="BR41" s="3" t="s">
        <v>288</v>
      </c>
      <c r="BS41" s="3">
        <v>1</v>
      </c>
      <c r="BT41" s="3" t="s">
        <v>289</v>
      </c>
      <c r="BU41" s="3">
        <v>0.35</v>
      </c>
      <c r="BV41" s="3" t="s">
        <v>168</v>
      </c>
    </row>
    <row r="42" spans="1:74">
      <c r="A42" s="15"/>
      <c r="B42" s="3" t="s">
        <v>291</v>
      </c>
      <c r="C42" s="3">
        <v>0.1739</v>
      </c>
      <c r="D42" s="3" t="s">
        <v>292</v>
      </c>
      <c r="E42" s="3">
        <v>0.33329999999999999</v>
      </c>
      <c r="F42" s="3" t="s">
        <v>292</v>
      </c>
      <c r="G42" s="3">
        <v>0.14710000000000001</v>
      </c>
      <c r="H42" s="3" t="s">
        <v>293</v>
      </c>
      <c r="I42" s="3">
        <v>0.23530000000000001</v>
      </c>
      <c r="J42" s="3" t="s">
        <v>292</v>
      </c>
      <c r="K42" s="3">
        <v>0.33329999999999999</v>
      </c>
      <c r="L42" s="3" t="s">
        <v>292</v>
      </c>
      <c r="M42" s="3">
        <v>0.2273</v>
      </c>
      <c r="N42" s="3" t="s">
        <v>293</v>
      </c>
      <c r="O42" s="3">
        <v>0</v>
      </c>
      <c r="P42" s="3" t="s">
        <v>294</v>
      </c>
      <c r="Q42" s="3">
        <v>0</v>
      </c>
      <c r="R42" s="3" t="s">
        <v>294</v>
      </c>
      <c r="S42" s="3">
        <v>0</v>
      </c>
      <c r="T42" s="3" t="s">
        <v>294</v>
      </c>
      <c r="U42" s="3">
        <v>0.61219999999999997</v>
      </c>
      <c r="V42" s="3" t="s">
        <v>295</v>
      </c>
      <c r="W42" s="3">
        <v>1</v>
      </c>
      <c r="X42" s="3" t="s">
        <v>295</v>
      </c>
      <c r="Y42" s="3">
        <v>0.55879999999999996</v>
      </c>
      <c r="Z42" s="3" t="s">
        <v>292</v>
      </c>
      <c r="AA42" s="3">
        <v>0.81079999999999997</v>
      </c>
      <c r="AB42" s="3" t="s">
        <v>295</v>
      </c>
      <c r="AC42" s="3">
        <v>1</v>
      </c>
      <c r="AD42" s="3" t="s">
        <v>295</v>
      </c>
      <c r="AE42" s="3">
        <v>0.86360000000000003</v>
      </c>
      <c r="AF42" s="3" t="s">
        <v>293</v>
      </c>
      <c r="AG42" s="3">
        <v>0</v>
      </c>
      <c r="AH42" s="3" t="s">
        <v>294</v>
      </c>
      <c r="AI42" s="3">
        <v>0</v>
      </c>
      <c r="AJ42" s="3" t="s">
        <v>296</v>
      </c>
      <c r="AK42" s="3">
        <v>0</v>
      </c>
      <c r="AL42" s="3" t="s">
        <v>294</v>
      </c>
      <c r="AM42" s="3">
        <v>7.1400000000000005E-2</v>
      </c>
      <c r="AN42" s="3" t="s">
        <v>297</v>
      </c>
      <c r="AO42" s="3">
        <v>0.5</v>
      </c>
      <c r="AP42" s="3" t="s">
        <v>298</v>
      </c>
      <c r="AQ42" s="3">
        <v>4.1200000000000001E-2</v>
      </c>
      <c r="AR42" s="3" t="s">
        <v>299</v>
      </c>
      <c r="AS42" s="3">
        <v>0.1333</v>
      </c>
      <c r="AT42" s="3" t="s">
        <v>297</v>
      </c>
      <c r="AU42" s="3">
        <v>0.5</v>
      </c>
      <c r="AV42" s="3" t="s">
        <v>298</v>
      </c>
      <c r="AW42" s="3">
        <v>8.4699999999999998E-2</v>
      </c>
      <c r="AX42" s="3" t="s">
        <v>299</v>
      </c>
      <c r="AY42" s="3">
        <v>2.7E-2</v>
      </c>
      <c r="AZ42" s="3" t="s">
        <v>299</v>
      </c>
      <c r="BA42" s="3">
        <v>0.2</v>
      </c>
      <c r="BB42" s="3" t="s">
        <v>299</v>
      </c>
      <c r="BC42" s="3">
        <v>1.4500000000000001E-2</v>
      </c>
      <c r="BD42" s="3" t="s">
        <v>299</v>
      </c>
      <c r="BE42" s="3">
        <v>0.21229999999999999</v>
      </c>
      <c r="BF42" s="3" t="s">
        <v>297</v>
      </c>
      <c r="BG42" s="3">
        <v>0.83330000000000004</v>
      </c>
      <c r="BH42" s="3" t="s">
        <v>300</v>
      </c>
      <c r="BI42" s="3">
        <v>0.1235</v>
      </c>
      <c r="BJ42" s="3" t="s">
        <v>299</v>
      </c>
      <c r="BK42" s="3">
        <v>0.38729999999999998</v>
      </c>
      <c r="BL42" s="3" t="s">
        <v>297</v>
      </c>
      <c r="BM42" s="3">
        <v>0.88239999999999996</v>
      </c>
      <c r="BN42" s="3" t="s">
        <v>301</v>
      </c>
      <c r="BO42" s="3">
        <v>0.25419999999999998</v>
      </c>
      <c r="BP42" s="3" t="s">
        <v>299</v>
      </c>
      <c r="BQ42" s="3">
        <v>0.1202</v>
      </c>
      <c r="BR42" s="3" t="s">
        <v>302</v>
      </c>
      <c r="BS42" s="3">
        <v>0.66669999999999996</v>
      </c>
      <c r="BT42" s="3" t="s">
        <v>299</v>
      </c>
      <c r="BU42" s="3">
        <v>7.2499999999999995E-2</v>
      </c>
      <c r="BV42" s="3" t="s">
        <v>302</v>
      </c>
    </row>
    <row r="43" spans="1:74">
      <c r="A43" s="15"/>
      <c r="B43" s="3" t="s">
        <v>303</v>
      </c>
      <c r="C43" s="3">
        <v>0.54290000000000005</v>
      </c>
      <c r="D43" s="3" t="s">
        <v>304</v>
      </c>
      <c r="E43" s="3">
        <v>0.86360000000000003</v>
      </c>
      <c r="F43" s="3" t="s">
        <v>304</v>
      </c>
      <c r="G43" s="3">
        <v>0.39579999999999999</v>
      </c>
      <c r="H43" s="3" t="s">
        <v>304</v>
      </c>
      <c r="I43" s="3">
        <v>0.56140000000000001</v>
      </c>
      <c r="J43" s="3" t="s">
        <v>304</v>
      </c>
      <c r="K43" s="3">
        <v>1</v>
      </c>
      <c r="L43" s="3" t="s">
        <v>183</v>
      </c>
      <c r="M43" s="3">
        <v>0.42109999999999997</v>
      </c>
      <c r="N43" s="3" t="s">
        <v>304</v>
      </c>
      <c r="O43" s="3">
        <v>0.6341</v>
      </c>
      <c r="P43" s="3" t="s">
        <v>304</v>
      </c>
      <c r="Q43" s="3">
        <v>0.86670000000000003</v>
      </c>
      <c r="R43" s="3" t="s">
        <v>304</v>
      </c>
      <c r="S43" s="3">
        <v>0.5</v>
      </c>
      <c r="T43" s="3" t="s">
        <v>304</v>
      </c>
      <c r="U43" s="3">
        <v>0.98950000000000005</v>
      </c>
      <c r="V43" s="3" t="s">
        <v>304</v>
      </c>
      <c r="W43" s="3">
        <v>1</v>
      </c>
      <c r="X43" s="3" t="s">
        <v>183</v>
      </c>
      <c r="Y43" s="3">
        <v>0.97919999999999996</v>
      </c>
      <c r="Z43" s="3" t="s">
        <v>304</v>
      </c>
      <c r="AA43" s="3">
        <v>1</v>
      </c>
      <c r="AB43" s="3" t="s">
        <v>304</v>
      </c>
      <c r="AC43" s="3">
        <v>1</v>
      </c>
      <c r="AD43" s="3" t="s">
        <v>183</v>
      </c>
      <c r="AE43" s="3">
        <v>1</v>
      </c>
      <c r="AF43" s="3" t="s">
        <v>304</v>
      </c>
      <c r="AG43" s="3">
        <v>1</v>
      </c>
      <c r="AH43" s="3" t="s">
        <v>304</v>
      </c>
      <c r="AI43" s="3">
        <v>1</v>
      </c>
      <c r="AJ43" s="3" t="s">
        <v>304</v>
      </c>
      <c r="AK43" s="3">
        <v>1</v>
      </c>
      <c r="AL43" s="3" t="s">
        <v>304</v>
      </c>
      <c r="AM43" s="3">
        <v>0.1484</v>
      </c>
      <c r="AN43" s="3" t="s">
        <v>119</v>
      </c>
      <c r="AO43" s="3">
        <v>1</v>
      </c>
      <c r="AP43" s="3" t="s">
        <v>305</v>
      </c>
      <c r="AQ43" s="3">
        <v>8.0399999999999999E-2</v>
      </c>
      <c r="AR43" s="3" t="s">
        <v>119</v>
      </c>
      <c r="AS43" s="3">
        <v>0.23119999999999999</v>
      </c>
      <c r="AT43" s="3" t="s">
        <v>119</v>
      </c>
      <c r="AU43" s="3">
        <v>1</v>
      </c>
      <c r="AV43" s="3" t="s">
        <v>305</v>
      </c>
      <c r="AW43" s="3">
        <v>0.13159999999999999</v>
      </c>
      <c r="AX43" s="3" t="s">
        <v>119</v>
      </c>
      <c r="AY43" s="3">
        <v>0.25</v>
      </c>
      <c r="AZ43" s="3" t="s">
        <v>305</v>
      </c>
      <c r="BA43" s="3">
        <v>1</v>
      </c>
      <c r="BB43" s="3" t="s">
        <v>305</v>
      </c>
      <c r="BC43" s="3">
        <v>0.1429</v>
      </c>
      <c r="BD43" s="3" t="s">
        <v>305</v>
      </c>
      <c r="BE43" s="3">
        <v>0.43719999999999998</v>
      </c>
      <c r="BF43" s="3" t="s">
        <v>119</v>
      </c>
      <c r="BG43" s="3">
        <v>1</v>
      </c>
      <c r="BH43" s="3" t="s">
        <v>305</v>
      </c>
      <c r="BI43" s="3">
        <v>0.2797</v>
      </c>
      <c r="BJ43" s="3" t="s">
        <v>119</v>
      </c>
      <c r="BK43" s="3">
        <v>0.60550000000000004</v>
      </c>
      <c r="BL43" s="3" t="s">
        <v>119</v>
      </c>
      <c r="BM43" s="3">
        <v>1</v>
      </c>
      <c r="BN43" s="3" t="s">
        <v>190</v>
      </c>
      <c r="BO43" s="3">
        <v>0.43419999999999997</v>
      </c>
      <c r="BP43" s="3" t="s">
        <v>119</v>
      </c>
      <c r="BQ43" s="3">
        <v>0.56159999999999999</v>
      </c>
      <c r="BR43" s="3" t="s">
        <v>119</v>
      </c>
      <c r="BS43" s="3">
        <v>1</v>
      </c>
      <c r="BT43" s="3" t="s">
        <v>190</v>
      </c>
      <c r="BU43" s="3">
        <v>0.39050000000000001</v>
      </c>
      <c r="BV43" s="3" t="s">
        <v>119</v>
      </c>
    </row>
    <row r="44" spans="1:74">
      <c r="A44" s="15"/>
      <c r="B44" s="3" t="s">
        <v>306</v>
      </c>
      <c r="C44" s="3">
        <v>3.9199999999999999E-2</v>
      </c>
      <c r="D44" s="3" t="s">
        <v>307</v>
      </c>
      <c r="E44" s="3">
        <v>4.7600000000000003E-2</v>
      </c>
      <c r="F44" s="3" t="s">
        <v>307</v>
      </c>
      <c r="G44" s="3">
        <v>3.3300000000000003E-2</v>
      </c>
      <c r="H44" s="3" t="s">
        <v>307</v>
      </c>
      <c r="I44" s="3">
        <v>5.5599999999999997E-2</v>
      </c>
      <c r="J44" s="3" t="s">
        <v>307</v>
      </c>
      <c r="K44" s="3">
        <v>6.25E-2</v>
      </c>
      <c r="L44" s="3" t="s">
        <v>307</v>
      </c>
      <c r="M44" s="3">
        <v>0.05</v>
      </c>
      <c r="N44" s="3" t="s">
        <v>307</v>
      </c>
      <c r="O44" s="3">
        <v>0</v>
      </c>
      <c r="P44" s="3" t="s">
        <v>280</v>
      </c>
      <c r="Q44" s="3">
        <v>0</v>
      </c>
      <c r="R44" s="3" t="s">
        <v>210</v>
      </c>
      <c r="S44" s="3">
        <v>0</v>
      </c>
      <c r="T44" s="3" t="s">
        <v>280</v>
      </c>
      <c r="U44" s="3">
        <v>0.13789999999999999</v>
      </c>
      <c r="V44" s="3" t="s">
        <v>307</v>
      </c>
      <c r="W44" s="3">
        <v>0.1429</v>
      </c>
      <c r="X44" s="3" t="s">
        <v>308</v>
      </c>
      <c r="Y44" s="3">
        <v>0.1333</v>
      </c>
      <c r="Z44" s="3" t="s">
        <v>307</v>
      </c>
      <c r="AA44" s="3">
        <v>0.08</v>
      </c>
      <c r="AB44" s="3" t="s">
        <v>308</v>
      </c>
      <c r="AC44" s="3">
        <v>0.2</v>
      </c>
      <c r="AD44" s="3" t="s">
        <v>308</v>
      </c>
      <c r="AE44" s="3">
        <v>0.05</v>
      </c>
      <c r="AF44" s="3" t="s">
        <v>280</v>
      </c>
      <c r="AG44" s="3">
        <v>0</v>
      </c>
      <c r="AH44" s="3" t="s">
        <v>280</v>
      </c>
      <c r="AI44" s="3">
        <v>0</v>
      </c>
      <c r="AJ44" s="3" t="s">
        <v>210</v>
      </c>
      <c r="AK44" s="3">
        <v>0</v>
      </c>
      <c r="AL44" s="3" t="s">
        <v>280</v>
      </c>
      <c r="AM44" s="3">
        <v>1.3299999999999999E-2</v>
      </c>
      <c r="AN44" s="3" t="s">
        <v>309</v>
      </c>
      <c r="AO44" s="3">
        <v>0.25</v>
      </c>
      <c r="AP44" s="3" t="s">
        <v>265</v>
      </c>
      <c r="AQ44" s="3">
        <v>7.0000000000000001E-3</v>
      </c>
      <c r="AR44" s="3" t="s">
        <v>309</v>
      </c>
      <c r="AS44" s="3">
        <v>2.8000000000000001E-2</v>
      </c>
      <c r="AT44" s="3" t="s">
        <v>309</v>
      </c>
      <c r="AU44" s="3">
        <v>0.25</v>
      </c>
      <c r="AV44" s="3" t="s">
        <v>265</v>
      </c>
      <c r="AW44" s="3">
        <v>1.5599999999999999E-2</v>
      </c>
      <c r="AX44" s="3" t="s">
        <v>309</v>
      </c>
      <c r="AY44" s="3">
        <v>3.2300000000000002E-2</v>
      </c>
      <c r="AZ44" s="3" t="s">
        <v>309</v>
      </c>
      <c r="BA44" s="3">
        <v>0.25</v>
      </c>
      <c r="BB44" s="3" t="s">
        <v>265</v>
      </c>
      <c r="BC44" s="3">
        <v>1.83E-2</v>
      </c>
      <c r="BD44" s="3" t="s">
        <v>309</v>
      </c>
      <c r="BE44" s="3">
        <v>9.8199999999999996E-2</v>
      </c>
      <c r="BF44" s="3" t="s">
        <v>283</v>
      </c>
      <c r="BG44" s="3">
        <v>0.86670000000000003</v>
      </c>
      <c r="BH44" s="3" t="s">
        <v>309</v>
      </c>
      <c r="BI44" s="3">
        <v>5.2600000000000001E-2</v>
      </c>
      <c r="BJ44" s="3" t="s">
        <v>283</v>
      </c>
      <c r="BK44" s="3">
        <v>0.14330000000000001</v>
      </c>
      <c r="BL44" s="3" t="s">
        <v>309</v>
      </c>
      <c r="BM44" s="3">
        <v>0.86670000000000003</v>
      </c>
      <c r="BN44" s="3" t="s">
        <v>309</v>
      </c>
      <c r="BO44" s="3">
        <v>7.8100000000000003E-2</v>
      </c>
      <c r="BP44" s="3" t="s">
        <v>309</v>
      </c>
      <c r="BQ44" s="3">
        <v>0.16589999999999999</v>
      </c>
      <c r="BR44" s="3" t="s">
        <v>309</v>
      </c>
      <c r="BS44" s="3">
        <v>1</v>
      </c>
      <c r="BT44" s="3" t="s">
        <v>265</v>
      </c>
      <c r="BU44" s="3">
        <v>9.1700000000000004E-2</v>
      </c>
      <c r="BV44" s="3" t="s">
        <v>309</v>
      </c>
    </row>
    <row r="45" spans="1:74">
      <c r="A45" s="15"/>
      <c r="B45" s="3" t="s">
        <v>310</v>
      </c>
      <c r="C45" s="3">
        <v>0.65</v>
      </c>
      <c r="D45" s="3" t="s">
        <v>311</v>
      </c>
      <c r="E45" s="3">
        <v>1</v>
      </c>
      <c r="F45" s="3" t="s">
        <v>312</v>
      </c>
      <c r="G45" s="3">
        <v>0.56520000000000004</v>
      </c>
      <c r="H45" s="3" t="s">
        <v>311</v>
      </c>
      <c r="I45" s="3">
        <v>0.66669999999999996</v>
      </c>
      <c r="J45" s="3" t="s">
        <v>311</v>
      </c>
      <c r="K45" s="3">
        <v>1</v>
      </c>
      <c r="L45" s="3" t="s">
        <v>312</v>
      </c>
      <c r="M45" s="3">
        <v>0.54290000000000005</v>
      </c>
      <c r="N45" s="3" t="s">
        <v>311</v>
      </c>
      <c r="O45" s="3">
        <v>0.5</v>
      </c>
      <c r="P45" s="3" t="s">
        <v>312</v>
      </c>
      <c r="Q45" s="3">
        <v>1</v>
      </c>
      <c r="R45" s="3" t="s">
        <v>312</v>
      </c>
      <c r="S45" s="3">
        <v>0.33329999999999999</v>
      </c>
      <c r="T45" s="3" t="s">
        <v>312</v>
      </c>
      <c r="U45" s="3">
        <v>0.98899999999999999</v>
      </c>
      <c r="V45" s="3" t="s">
        <v>311</v>
      </c>
      <c r="W45" s="3">
        <v>1</v>
      </c>
      <c r="X45" s="3" t="s">
        <v>312</v>
      </c>
      <c r="Y45" s="3">
        <v>0.97829999999999995</v>
      </c>
      <c r="Z45" s="3" t="s">
        <v>311</v>
      </c>
      <c r="AA45" s="3">
        <v>1</v>
      </c>
      <c r="AB45" s="3" t="s">
        <v>311</v>
      </c>
      <c r="AC45" s="3">
        <v>1</v>
      </c>
      <c r="AD45" s="3" t="s">
        <v>312</v>
      </c>
      <c r="AE45" s="3">
        <v>1</v>
      </c>
      <c r="AF45" s="3" t="s">
        <v>311</v>
      </c>
      <c r="AG45" s="3">
        <v>1</v>
      </c>
      <c r="AH45" s="3" t="s">
        <v>312</v>
      </c>
      <c r="AI45" s="3">
        <v>1</v>
      </c>
      <c r="AJ45" s="3" t="s">
        <v>312</v>
      </c>
      <c r="AK45" s="3">
        <v>1</v>
      </c>
      <c r="AL45" s="3" t="s">
        <v>312</v>
      </c>
      <c r="AM45" s="3">
        <v>0.216</v>
      </c>
      <c r="AN45" s="3" t="s">
        <v>313</v>
      </c>
      <c r="AO45" s="3">
        <v>0.83779999999999999</v>
      </c>
      <c r="AP45" s="3" t="s">
        <v>313</v>
      </c>
      <c r="AQ45" s="3">
        <v>0.124</v>
      </c>
      <c r="AR45" s="3" t="s">
        <v>313</v>
      </c>
      <c r="AS45" s="3">
        <v>0.2838</v>
      </c>
      <c r="AT45" s="3" t="s">
        <v>314</v>
      </c>
      <c r="AU45" s="3">
        <v>0.91300000000000003</v>
      </c>
      <c r="AV45" s="3" t="s">
        <v>314</v>
      </c>
      <c r="AW45" s="3">
        <v>0.16800000000000001</v>
      </c>
      <c r="AX45" s="3" t="s">
        <v>314</v>
      </c>
      <c r="AY45" s="3">
        <v>0.17649999999999999</v>
      </c>
      <c r="AZ45" s="3" t="s">
        <v>315</v>
      </c>
      <c r="BA45" s="3">
        <v>1</v>
      </c>
      <c r="BB45" s="3" t="s">
        <v>314</v>
      </c>
      <c r="BC45" s="3">
        <v>0.1111</v>
      </c>
      <c r="BD45" s="3" t="s">
        <v>199</v>
      </c>
      <c r="BE45" s="3">
        <v>0.44719999999999999</v>
      </c>
      <c r="BF45" s="3" t="s">
        <v>314</v>
      </c>
      <c r="BG45" s="3">
        <v>1</v>
      </c>
      <c r="BH45" s="3" t="s">
        <v>316</v>
      </c>
      <c r="BI45" s="3">
        <v>0.28799999999999998</v>
      </c>
      <c r="BJ45" s="3" t="s">
        <v>314</v>
      </c>
      <c r="BK45" s="3">
        <v>0.59550000000000003</v>
      </c>
      <c r="BL45" s="3" t="s">
        <v>314</v>
      </c>
      <c r="BM45" s="3">
        <v>1</v>
      </c>
      <c r="BN45" s="3" t="s">
        <v>316</v>
      </c>
      <c r="BO45" s="3">
        <v>0.42399999999999999</v>
      </c>
      <c r="BP45" s="3" t="s">
        <v>314</v>
      </c>
      <c r="BQ45" s="3">
        <v>0.56640000000000001</v>
      </c>
      <c r="BR45" s="3" t="s">
        <v>315</v>
      </c>
      <c r="BS45" s="3">
        <v>1</v>
      </c>
      <c r="BT45" s="3" t="s">
        <v>317</v>
      </c>
      <c r="BU45" s="3">
        <v>0.39510000000000001</v>
      </c>
      <c r="BV45" s="3" t="s">
        <v>199</v>
      </c>
    </row>
    <row r="46" spans="1:74">
      <c r="A46" s="15"/>
      <c r="B46" s="3" t="s">
        <v>318</v>
      </c>
      <c r="C46" s="3">
        <v>0</v>
      </c>
      <c r="D46" s="3" t="s">
        <v>319</v>
      </c>
      <c r="E46" s="3">
        <v>0</v>
      </c>
      <c r="F46" s="3" t="s">
        <v>319</v>
      </c>
      <c r="G46" s="3">
        <v>0</v>
      </c>
      <c r="H46" s="3" t="s">
        <v>319</v>
      </c>
      <c r="I46" s="3">
        <v>0</v>
      </c>
      <c r="J46" s="3" t="s">
        <v>319</v>
      </c>
      <c r="K46" s="3">
        <v>0</v>
      </c>
      <c r="L46" s="3" t="s">
        <v>319</v>
      </c>
      <c r="M46" s="3">
        <v>0</v>
      </c>
      <c r="N46" s="3" t="s">
        <v>319</v>
      </c>
      <c r="O46" s="3">
        <v>0</v>
      </c>
      <c r="P46" s="3" t="s">
        <v>319</v>
      </c>
      <c r="Q46" s="3">
        <v>0</v>
      </c>
      <c r="R46" s="3" t="s">
        <v>59</v>
      </c>
      <c r="S46" s="3">
        <v>0</v>
      </c>
      <c r="T46" s="3" t="s">
        <v>319</v>
      </c>
      <c r="U46" s="3">
        <v>0</v>
      </c>
      <c r="V46" s="3" t="s">
        <v>319</v>
      </c>
      <c r="W46" s="3">
        <v>0</v>
      </c>
      <c r="X46" s="3" t="s">
        <v>319</v>
      </c>
      <c r="Y46" s="3">
        <v>0</v>
      </c>
      <c r="Z46" s="3" t="s">
        <v>319</v>
      </c>
      <c r="AA46" s="3">
        <v>0</v>
      </c>
      <c r="AB46" s="3" t="s">
        <v>319</v>
      </c>
      <c r="AC46" s="3">
        <v>0</v>
      </c>
      <c r="AD46" s="3" t="s">
        <v>319</v>
      </c>
      <c r="AE46" s="3">
        <v>0</v>
      </c>
      <c r="AF46" s="3" t="s">
        <v>319</v>
      </c>
      <c r="AG46" s="3">
        <v>0</v>
      </c>
      <c r="AH46" s="3" t="s">
        <v>319</v>
      </c>
      <c r="AI46" s="3">
        <v>0</v>
      </c>
      <c r="AJ46" s="3" t="s">
        <v>59</v>
      </c>
      <c r="AK46" s="3">
        <v>0</v>
      </c>
      <c r="AL46" s="3" t="s">
        <v>319</v>
      </c>
      <c r="AM46" s="3">
        <v>2.0400000000000001E-2</v>
      </c>
      <c r="AN46" s="3" t="s">
        <v>259</v>
      </c>
      <c r="AO46" s="3">
        <v>0.33329999999999999</v>
      </c>
      <c r="AP46" s="3" t="s">
        <v>320</v>
      </c>
      <c r="AQ46" s="3">
        <v>1.0699999999999999E-2</v>
      </c>
      <c r="AR46" s="3" t="s">
        <v>321</v>
      </c>
      <c r="AS46" s="3">
        <v>0</v>
      </c>
      <c r="AT46" s="3" t="s">
        <v>321</v>
      </c>
      <c r="AU46" s="3">
        <v>0</v>
      </c>
      <c r="AV46" s="3" t="s">
        <v>321</v>
      </c>
      <c r="AW46" s="3">
        <v>0</v>
      </c>
      <c r="AX46" s="3" t="s">
        <v>321</v>
      </c>
      <c r="AY46" s="3">
        <v>0</v>
      </c>
      <c r="AZ46" s="3" t="s">
        <v>321</v>
      </c>
      <c r="BA46" s="3">
        <v>0</v>
      </c>
      <c r="BB46" s="3" t="s">
        <v>59</v>
      </c>
      <c r="BC46" s="3">
        <v>0</v>
      </c>
      <c r="BD46" s="3" t="s">
        <v>321</v>
      </c>
      <c r="BE46" s="3">
        <v>8.1100000000000005E-2</v>
      </c>
      <c r="BF46" s="3" t="s">
        <v>218</v>
      </c>
      <c r="BG46" s="3">
        <v>1</v>
      </c>
      <c r="BH46" s="3" t="s">
        <v>322</v>
      </c>
      <c r="BI46" s="3">
        <v>4.2700000000000002E-2</v>
      </c>
      <c r="BJ46" s="3" t="s">
        <v>218</v>
      </c>
      <c r="BK46" s="3">
        <v>6.7799999999999999E-2</v>
      </c>
      <c r="BL46" s="3" t="s">
        <v>323</v>
      </c>
      <c r="BM46" s="3">
        <v>0.5</v>
      </c>
      <c r="BN46" s="3" t="s">
        <v>323</v>
      </c>
      <c r="BO46" s="3">
        <v>3.6400000000000002E-2</v>
      </c>
      <c r="BP46" s="3" t="s">
        <v>323</v>
      </c>
      <c r="BQ46" s="3">
        <v>0</v>
      </c>
      <c r="BR46" s="3" t="s">
        <v>321</v>
      </c>
      <c r="BS46" s="3">
        <v>0</v>
      </c>
      <c r="BT46" s="3" t="s">
        <v>59</v>
      </c>
      <c r="BU46" s="3">
        <v>0</v>
      </c>
      <c r="BV46" s="3" t="s">
        <v>321</v>
      </c>
    </row>
    <row r="47" spans="1:74">
      <c r="A47" s="15"/>
      <c r="B47" s="3" t="s">
        <v>324</v>
      </c>
      <c r="C47" s="3">
        <v>0.1389</v>
      </c>
      <c r="D47" s="3" t="s">
        <v>173</v>
      </c>
      <c r="E47" s="3">
        <v>0.625</v>
      </c>
      <c r="F47" s="3" t="s">
        <v>173</v>
      </c>
      <c r="G47" s="3">
        <v>7.8100000000000003E-2</v>
      </c>
      <c r="H47" s="3" t="s">
        <v>173</v>
      </c>
      <c r="I47" s="3">
        <v>0.1515</v>
      </c>
      <c r="J47" s="3" t="s">
        <v>173</v>
      </c>
      <c r="K47" s="3">
        <v>0.71430000000000005</v>
      </c>
      <c r="L47" s="3" t="s">
        <v>173</v>
      </c>
      <c r="M47" s="3">
        <v>8.4699999999999998E-2</v>
      </c>
      <c r="N47" s="3" t="s">
        <v>173</v>
      </c>
      <c r="O47" s="3">
        <v>0.1429</v>
      </c>
      <c r="P47" s="3" t="s">
        <v>173</v>
      </c>
      <c r="Q47" s="3">
        <v>1</v>
      </c>
      <c r="R47" s="3" t="s">
        <v>173</v>
      </c>
      <c r="S47" s="3">
        <v>7.6899999999999996E-2</v>
      </c>
      <c r="T47" s="3" t="s">
        <v>173</v>
      </c>
      <c r="U47" s="3">
        <v>0.57779999999999998</v>
      </c>
      <c r="V47" s="3" t="s">
        <v>173</v>
      </c>
      <c r="W47" s="3">
        <v>1</v>
      </c>
      <c r="X47" s="3" t="s">
        <v>173</v>
      </c>
      <c r="Y47" s="3">
        <v>0.40629999999999999</v>
      </c>
      <c r="Z47" s="3" t="s">
        <v>173</v>
      </c>
      <c r="AA47" s="3">
        <v>0.54320000000000002</v>
      </c>
      <c r="AB47" s="3" t="s">
        <v>173</v>
      </c>
      <c r="AC47" s="3">
        <v>1</v>
      </c>
      <c r="AD47" s="3" t="s">
        <v>173</v>
      </c>
      <c r="AE47" s="3">
        <v>0.37290000000000001</v>
      </c>
      <c r="AF47" s="3" t="s">
        <v>173</v>
      </c>
      <c r="AG47" s="3">
        <v>0.1429</v>
      </c>
      <c r="AH47" s="3" t="s">
        <v>173</v>
      </c>
      <c r="AI47" s="3">
        <v>1</v>
      </c>
      <c r="AJ47" s="3" t="s">
        <v>173</v>
      </c>
      <c r="AK47" s="3">
        <v>7.6899999999999996E-2</v>
      </c>
      <c r="AL47" s="3" t="s">
        <v>173</v>
      </c>
      <c r="AM47" s="3">
        <v>6.6500000000000004E-2</v>
      </c>
      <c r="AN47" s="3" t="s">
        <v>202</v>
      </c>
      <c r="AO47" s="3">
        <v>0.75</v>
      </c>
      <c r="AP47" s="3" t="s">
        <v>121</v>
      </c>
      <c r="AQ47" s="3">
        <v>4.07E-2</v>
      </c>
      <c r="AR47" s="3" t="s">
        <v>202</v>
      </c>
      <c r="AS47" s="3">
        <v>9.9599999999999994E-2</v>
      </c>
      <c r="AT47" s="3" t="s">
        <v>202</v>
      </c>
      <c r="AU47" s="3">
        <v>0.71430000000000005</v>
      </c>
      <c r="AV47" s="3" t="s">
        <v>121</v>
      </c>
      <c r="AW47" s="3">
        <v>6.4199999999999993E-2</v>
      </c>
      <c r="AX47" s="3" t="s">
        <v>202</v>
      </c>
      <c r="AY47" s="3">
        <v>9.2499999999999999E-2</v>
      </c>
      <c r="AZ47" s="3" t="s">
        <v>202</v>
      </c>
      <c r="BA47" s="3">
        <v>1</v>
      </c>
      <c r="BB47" s="3" t="s">
        <v>121</v>
      </c>
      <c r="BC47" s="3">
        <v>6.4000000000000001E-2</v>
      </c>
      <c r="BD47" s="3" t="s">
        <v>202</v>
      </c>
      <c r="BE47" s="3">
        <v>0.2319</v>
      </c>
      <c r="BF47" s="3" t="s">
        <v>202</v>
      </c>
      <c r="BG47" s="3">
        <v>1</v>
      </c>
      <c r="BH47" s="3" t="s">
        <v>121</v>
      </c>
      <c r="BI47" s="3">
        <v>0.13950000000000001</v>
      </c>
      <c r="BJ47" s="3" t="s">
        <v>325</v>
      </c>
      <c r="BK47" s="3">
        <v>0.3276</v>
      </c>
      <c r="BL47" s="3" t="s">
        <v>202</v>
      </c>
      <c r="BM47" s="3">
        <v>1</v>
      </c>
      <c r="BN47" s="3" t="s">
        <v>121</v>
      </c>
      <c r="BO47" s="3">
        <v>0.20860000000000001</v>
      </c>
      <c r="BP47" s="3" t="s">
        <v>202</v>
      </c>
      <c r="BQ47" s="3">
        <v>0.2412</v>
      </c>
      <c r="BR47" s="3" t="s">
        <v>202</v>
      </c>
      <c r="BS47" s="3">
        <v>1</v>
      </c>
      <c r="BT47" s="3" t="s">
        <v>121</v>
      </c>
      <c r="BU47" s="3">
        <v>0.14399999999999999</v>
      </c>
      <c r="BV47" s="3" t="s">
        <v>202</v>
      </c>
    </row>
    <row r="48" spans="1:74">
      <c r="A48" s="15"/>
      <c r="B48" s="3" t="s">
        <v>326</v>
      </c>
      <c r="C48" s="3">
        <v>0</v>
      </c>
      <c r="D48" s="3" t="s">
        <v>237</v>
      </c>
      <c r="E48" s="3">
        <v>0</v>
      </c>
      <c r="F48" s="3" t="s">
        <v>237</v>
      </c>
      <c r="G48" s="3">
        <v>0</v>
      </c>
      <c r="H48" s="3" t="s">
        <v>237</v>
      </c>
      <c r="I48" s="3">
        <v>0</v>
      </c>
      <c r="J48" s="3" t="s">
        <v>237</v>
      </c>
      <c r="K48" s="3">
        <v>0</v>
      </c>
      <c r="L48" s="3" t="s">
        <v>237</v>
      </c>
      <c r="M48" s="3">
        <v>0</v>
      </c>
      <c r="N48" s="3" t="s">
        <v>237</v>
      </c>
      <c r="O48" s="3">
        <v>0</v>
      </c>
      <c r="P48" s="3" t="s">
        <v>237</v>
      </c>
      <c r="Q48" s="3">
        <v>0</v>
      </c>
      <c r="R48" s="3" t="s">
        <v>94</v>
      </c>
      <c r="S48" s="3">
        <v>0</v>
      </c>
      <c r="T48" s="3" t="s">
        <v>237</v>
      </c>
      <c r="U48" s="3">
        <v>0</v>
      </c>
      <c r="V48" s="3" t="s">
        <v>237</v>
      </c>
      <c r="W48" s="3">
        <v>0</v>
      </c>
      <c r="X48" s="3" t="s">
        <v>237</v>
      </c>
      <c r="Y48" s="3">
        <v>0</v>
      </c>
      <c r="Z48" s="3" t="s">
        <v>237</v>
      </c>
      <c r="AA48" s="3">
        <v>0</v>
      </c>
      <c r="AB48" s="3" t="s">
        <v>237</v>
      </c>
      <c r="AC48" s="3">
        <v>0</v>
      </c>
      <c r="AD48" s="3" t="s">
        <v>237</v>
      </c>
      <c r="AE48" s="3">
        <v>0</v>
      </c>
      <c r="AF48" s="3" t="s">
        <v>237</v>
      </c>
      <c r="AG48" s="3">
        <v>0</v>
      </c>
      <c r="AH48" s="3" t="s">
        <v>237</v>
      </c>
      <c r="AI48" s="3">
        <v>0</v>
      </c>
      <c r="AJ48" s="3" t="s">
        <v>94</v>
      </c>
      <c r="AK48" s="3">
        <v>0</v>
      </c>
      <c r="AL48" s="3" t="s">
        <v>237</v>
      </c>
      <c r="AM48" s="3">
        <v>8.5099999999999995E-2</v>
      </c>
      <c r="AN48" s="3" t="s">
        <v>285</v>
      </c>
      <c r="AO48" s="3">
        <v>0.4</v>
      </c>
      <c r="AP48" s="3" t="s">
        <v>284</v>
      </c>
      <c r="AQ48" s="3">
        <v>6.3600000000000004E-2</v>
      </c>
      <c r="AR48" s="3" t="s">
        <v>327</v>
      </c>
      <c r="AS48" s="3">
        <v>0.1333</v>
      </c>
      <c r="AT48" s="3" t="s">
        <v>285</v>
      </c>
      <c r="AU48" s="3">
        <v>0.25</v>
      </c>
      <c r="AV48" s="3" t="s">
        <v>284</v>
      </c>
      <c r="AW48" s="3">
        <v>0.128</v>
      </c>
      <c r="AX48" s="3" t="s">
        <v>327</v>
      </c>
      <c r="AY48" s="3">
        <v>0.1419</v>
      </c>
      <c r="AZ48" s="3" t="s">
        <v>170</v>
      </c>
      <c r="BA48" s="3">
        <v>0.28570000000000001</v>
      </c>
      <c r="BB48" s="3" t="s">
        <v>171</v>
      </c>
      <c r="BC48" s="3">
        <v>0.1101</v>
      </c>
      <c r="BD48" s="3" t="s">
        <v>120</v>
      </c>
      <c r="BE48" s="3">
        <v>0.21829999999999999</v>
      </c>
      <c r="BF48" s="3" t="s">
        <v>328</v>
      </c>
      <c r="BG48" s="3">
        <v>1</v>
      </c>
      <c r="BH48" s="3" t="s">
        <v>329</v>
      </c>
      <c r="BI48" s="3">
        <v>0.12720000000000001</v>
      </c>
      <c r="BJ48" s="3" t="s">
        <v>328</v>
      </c>
      <c r="BK48" s="3">
        <v>0.309</v>
      </c>
      <c r="BL48" s="3" t="s">
        <v>287</v>
      </c>
      <c r="BM48" s="3">
        <v>1</v>
      </c>
      <c r="BN48" s="3" t="s">
        <v>329</v>
      </c>
      <c r="BO48" s="3">
        <v>0.189</v>
      </c>
      <c r="BP48" s="3" t="s">
        <v>327</v>
      </c>
      <c r="BQ48" s="3">
        <v>0.24030000000000001</v>
      </c>
      <c r="BR48" s="3" t="s">
        <v>120</v>
      </c>
      <c r="BS48" s="3">
        <v>1</v>
      </c>
      <c r="BT48" s="3" t="s">
        <v>170</v>
      </c>
      <c r="BU48" s="3">
        <v>0.1376</v>
      </c>
      <c r="BV48" s="3" t="s">
        <v>327</v>
      </c>
    </row>
    <row r="49" spans="1:74">
      <c r="A49" s="16" t="s">
        <v>509</v>
      </c>
      <c r="B49" t="s">
        <v>331</v>
      </c>
      <c r="C49">
        <v>0.2069</v>
      </c>
      <c r="D49" t="s">
        <v>332</v>
      </c>
      <c r="E49">
        <v>0.25</v>
      </c>
      <c r="F49" t="s">
        <v>332</v>
      </c>
      <c r="G49">
        <v>0.17649999999999999</v>
      </c>
      <c r="H49" t="s">
        <v>333</v>
      </c>
      <c r="I49">
        <v>7.6899999999999996E-2</v>
      </c>
      <c r="J49" t="s">
        <v>334</v>
      </c>
      <c r="K49">
        <v>0.25</v>
      </c>
      <c r="L49" t="s">
        <v>334</v>
      </c>
      <c r="M49">
        <v>4.5499999999999999E-2</v>
      </c>
      <c r="N49" t="s">
        <v>334</v>
      </c>
      <c r="O49">
        <v>0</v>
      </c>
      <c r="P49" t="s">
        <v>335</v>
      </c>
      <c r="Q49">
        <v>0</v>
      </c>
      <c r="R49" t="s">
        <v>59</v>
      </c>
      <c r="S49">
        <v>0</v>
      </c>
      <c r="T49" t="s">
        <v>335</v>
      </c>
      <c r="U49">
        <v>0.87580000000000002</v>
      </c>
      <c r="V49" t="s">
        <v>334</v>
      </c>
      <c r="W49">
        <v>0.9</v>
      </c>
      <c r="X49" t="s">
        <v>334</v>
      </c>
      <c r="Y49">
        <v>0.85289999999999999</v>
      </c>
      <c r="Z49" t="s">
        <v>334</v>
      </c>
      <c r="AA49">
        <v>0.78690000000000004</v>
      </c>
      <c r="AB49" t="s">
        <v>334</v>
      </c>
      <c r="AC49">
        <v>0.85709999999999997</v>
      </c>
      <c r="AD49" t="s">
        <v>334</v>
      </c>
      <c r="AE49">
        <v>0.72729999999999995</v>
      </c>
      <c r="AF49" t="s">
        <v>334</v>
      </c>
      <c r="AG49">
        <v>0.22220000000000001</v>
      </c>
      <c r="AH49" t="s">
        <v>336</v>
      </c>
      <c r="AI49">
        <v>1</v>
      </c>
      <c r="AJ49" t="s">
        <v>336</v>
      </c>
      <c r="AK49">
        <v>0.125</v>
      </c>
      <c r="AL49" t="s">
        <v>333</v>
      </c>
      <c r="AM49">
        <v>0.14099999999999999</v>
      </c>
      <c r="AN49" t="s">
        <v>337</v>
      </c>
      <c r="AO49">
        <v>0.4</v>
      </c>
      <c r="AP49" t="s">
        <v>338</v>
      </c>
      <c r="AQ49">
        <v>9.6500000000000002E-2</v>
      </c>
      <c r="AR49" t="s">
        <v>337</v>
      </c>
      <c r="AS49">
        <v>5.2600000000000001E-2</v>
      </c>
      <c r="AT49" t="s">
        <v>339</v>
      </c>
      <c r="AU49">
        <v>0.25</v>
      </c>
      <c r="AV49" t="s">
        <v>340</v>
      </c>
      <c r="AW49">
        <v>3.1699999999999999E-2</v>
      </c>
      <c r="AX49" t="s">
        <v>337</v>
      </c>
      <c r="AY49">
        <v>0</v>
      </c>
      <c r="AZ49" t="s">
        <v>341</v>
      </c>
      <c r="BA49">
        <v>0</v>
      </c>
      <c r="BB49" t="s">
        <v>59</v>
      </c>
      <c r="BC49">
        <v>0</v>
      </c>
      <c r="BD49" t="s">
        <v>341</v>
      </c>
      <c r="BE49">
        <v>0.66669999999999996</v>
      </c>
      <c r="BF49" t="s">
        <v>342</v>
      </c>
      <c r="BG49">
        <v>1</v>
      </c>
      <c r="BH49" t="s">
        <v>337</v>
      </c>
      <c r="BI49">
        <v>0.5</v>
      </c>
      <c r="BJ49" t="s">
        <v>343</v>
      </c>
      <c r="BK49">
        <v>0.6875</v>
      </c>
      <c r="BL49" t="s">
        <v>344</v>
      </c>
      <c r="BM49">
        <v>1</v>
      </c>
      <c r="BN49" t="s">
        <v>337</v>
      </c>
      <c r="BO49">
        <v>0.52380000000000004</v>
      </c>
      <c r="BP49" t="s">
        <v>344</v>
      </c>
      <c r="BQ49">
        <v>0.2</v>
      </c>
      <c r="BR49" t="s">
        <v>337</v>
      </c>
      <c r="BS49">
        <v>1</v>
      </c>
      <c r="BT49" t="s">
        <v>341</v>
      </c>
      <c r="BU49">
        <v>0.1111</v>
      </c>
      <c r="BV49" t="s">
        <v>337</v>
      </c>
    </row>
    <row r="50" spans="1:74">
      <c r="A50" s="16"/>
      <c r="B50" t="s">
        <v>345</v>
      </c>
      <c r="C50">
        <v>0.26669999999999999</v>
      </c>
      <c r="D50" t="s">
        <v>346</v>
      </c>
      <c r="E50">
        <v>1</v>
      </c>
      <c r="F50" t="s">
        <v>347</v>
      </c>
      <c r="G50">
        <v>0.375</v>
      </c>
      <c r="H50" t="s">
        <v>348</v>
      </c>
      <c r="I50">
        <v>0.35289999999999999</v>
      </c>
      <c r="J50" t="s">
        <v>349</v>
      </c>
      <c r="K50">
        <v>1</v>
      </c>
      <c r="L50" t="s">
        <v>347</v>
      </c>
      <c r="M50">
        <v>0.5</v>
      </c>
      <c r="N50" t="s">
        <v>348</v>
      </c>
      <c r="O50">
        <v>0.375</v>
      </c>
      <c r="P50" t="s">
        <v>349</v>
      </c>
      <c r="Q50">
        <v>0.75</v>
      </c>
      <c r="R50" t="s">
        <v>349</v>
      </c>
      <c r="S50">
        <v>0.5</v>
      </c>
      <c r="T50" t="s">
        <v>348</v>
      </c>
      <c r="U50">
        <v>0.57089999999999996</v>
      </c>
      <c r="V50" t="s">
        <v>348</v>
      </c>
      <c r="W50">
        <v>1</v>
      </c>
      <c r="X50" t="s">
        <v>347</v>
      </c>
      <c r="Y50">
        <v>0.75</v>
      </c>
      <c r="Z50" t="s">
        <v>348</v>
      </c>
      <c r="AA50">
        <v>0.8</v>
      </c>
      <c r="AB50" t="s">
        <v>350</v>
      </c>
      <c r="AC50">
        <v>1</v>
      </c>
      <c r="AD50" t="s">
        <v>347</v>
      </c>
      <c r="AE50">
        <v>1</v>
      </c>
      <c r="AF50" t="s">
        <v>348</v>
      </c>
      <c r="AG50">
        <v>0.8</v>
      </c>
      <c r="AH50" t="s">
        <v>350</v>
      </c>
      <c r="AI50">
        <v>1</v>
      </c>
      <c r="AJ50" t="s">
        <v>347</v>
      </c>
      <c r="AK50">
        <v>1</v>
      </c>
      <c r="AL50" t="s">
        <v>348</v>
      </c>
      <c r="AM50">
        <v>0.22409999999999999</v>
      </c>
      <c r="AN50" t="s">
        <v>351</v>
      </c>
      <c r="AO50">
        <v>0.375</v>
      </c>
      <c r="AP50" t="s">
        <v>352</v>
      </c>
      <c r="AQ50">
        <v>0.19420000000000001</v>
      </c>
      <c r="AR50" t="s">
        <v>351</v>
      </c>
      <c r="AS50">
        <v>0.30680000000000002</v>
      </c>
      <c r="AT50" t="s">
        <v>351</v>
      </c>
      <c r="AU50">
        <v>0.5</v>
      </c>
      <c r="AV50" t="s">
        <v>352</v>
      </c>
      <c r="AW50">
        <v>0.35060000000000002</v>
      </c>
      <c r="AX50" t="s">
        <v>351</v>
      </c>
      <c r="AY50">
        <v>0.35759999999999997</v>
      </c>
      <c r="AZ50" t="s">
        <v>351</v>
      </c>
      <c r="BA50">
        <v>0.6</v>
      </c>
      <c r="BB50" t="s">
        <v>352</v>
      </c>
      <c r="BC50">
        <v>0.4909</v>
      </c>
      <c r="BD50" t="s">
        <v>351</v>
      </c>
      <c r="BE50">
        <v>0.4904</v>
      </c>
      <c r="BF50" t="s">
        <v>351</v>
      </c>
      <c r="BG50">
        <v>1</v>
      </c>
      <c r="BH50" t="s">
        <v>352</v>
      </c>
      <c r="BI50">
        <v>0.33810000000000001</v>
      </c>
      <c r="BJ50" t="s">
        <v>351</v>
      </c>
      <c r="BK50">
        <v>0.67900000000000005</v>
      </c>
      <c r="BL50" t="s">
        <v>351</v>
      </c>
      <c r="BM50">
        <v>1</v>
      </c>
      <c r="BN50" t="s">
        <v>352</v>
      </c>
      <c r="BO50">
        <v>0.54549999999999998</v>
      </c>
      <c r="BP50" t="s">
        <v>351</v>
      </c>
      <c r="BQ50">
        <v>0.79559999999999997</v>
      </c>
      <c r="BR50" t="s">
        <v>351</v>
      </c>
      <c r="BS50">
        <v>1</v>
      </c>
      <c r="BT50" t="s">
        <v>352</v>
      </c>
      <c r="BU50">
        <v>0.70909999999999995</v>
      </c>
      <c r="BV50" t="s">
        <v>351</v>
      </c>
    </row>
    <row r="51" spans="1:74">
      <c r="A51" s="16"/>
      <c r="B51" t="s">
        <v>353</v>
      </c>
      <c r="C51">
        <v>0.25600000000000001</v>
      </c>
      <c r="D51" t="s">
        <v>354</v>
      </c>
      <c r="E51">
        <v>0.27450000000000002</v>
      </c>
      <c r="F51" t="s">
        <v>355</v>
      </c>
      <c r="G51">
        <v>0.2424</v>
      </c>
      <c r="H51" t="s">
        <v>356</v>
      </c>
      <c r="I51">
        <v>0.20899999999999999</v>
      </c>
      <c r="J51" t="s">
        <v>357</v>
      </c>
      <c r="K51">
        <v>0.25</v>
      </c>
      <c r="L51" t="s">
        <v>358</v>
      </c>
      <c r="M51">
        <v>0.23330000000000001</v>
      </c>
      <c r="N51" t="s">
        <v>357</v>
      </c>
      <c r="O51">
        <v>0</v>
      </c>
      <c r="P51" t="s">
        <v>357</v>
      </c>
      <c r="Q51">
        <v>0</v>
      </c>
      <c r="R51" t="s">
        <v>356</v>
      </c>
      <c r="S51">
        <v>0</v>
      </c>
      <c r="T51" t="s">
        <v>357</v>
      </c>
      <c r="U51">
        <v>0.4375</v>
      </c>
      <c r="V51" t="s">
        <v>359</v>
      </c>
      <c r="W51">
        <v>0.7</v>
      </c>
      <c r="X51" t="s">
        <v>359</v>
      </c>
      <c r="Y51">
        <v>0.31819999999999998</v>
      </c>
      <c r="Z51" t="s">
        <v>357</v>
      </c>
      <c r="AA51">
        <v>0.42580000000000001</v>
      </c>
      <c r="AB51" t="s">
        <v>359</v>
      </c>
      <c r="AC51">
        <v>0.73329999999999995</v>
      </c>
      <c r="AD51" t="s">
        <v>359</v>
      </c>
      <c r="AE51">
        <v>0.3</v>
      </c>
      <c r="AF51" t="s">
        <v>357</v>
      </c>
      <c r="AG51">
        <v>0.57140000000000002</v>
      </c>
      <c r="AH51" t="s">
        <v>357</v>
      </c>
      <c r="AI51">
        <v>1</v>
      </c>
      <c r="AJ51" t="s">
        <v>357</v>
      </c>
      <c r="AK51">
        <v>0.4</v>
      </c>
      <c r="AL51" t="s">
        <v>357</v>
      </c>
      <c r="AM51">
        <v>0.2009</v>
      </c>
      <c r="AN51" t="s">
        <v>360</v>
      </c>
      <c r="AO51">
        <v>0.37290000000000001</v>
      </c>
      <c r="AP51" t="s">
        <v>360</v>
      </c>
      <c r="AQ51">
        <v>0.14380000000000001</v>
      </c>
      <c r="AR51" t="s">
        <v>361</v>
      </c>
      <c r="AS51">
        <v>0.18179999999999999</v>
      </c>
      <c r="AT51" t="s">
        <v>360</v>
      </c>
      <c r="AU51">
        <v>0.30769999999999997</v>
      </c>
      <c r="AV51" t="s">
        <v>360</v>
      </c>
      <c r="AW51">
        <v>0.13980000000000001</v>
      </c>
      <c r="AX51" t="s">
        <v>361</v>
      </c>
      <c r="AY51">
        <v>4.3499999999999997E-2</v>
      </c>
      <c r="AZ51" t="s">
        <v>361</v>
      </c>
      <c r="BA51">
        <v>0.33329999999999999</v>
      </c>
      <c r="BB51" t="s">
        <v>361</v>
      </c>
      <c r="BC51">
        <v>2.3300000000000001E-2</v>
      </c>
      <c r="BD51" t="s">
        <v>361</v>
      </c>
      <c r="BE51">
        <v>0.32979999999999998</v>
      </c>
      <c r="BF51" t="s">
        <v>362</v>
      </c>
      <c r="BG51">
        <v>0.9</v>
      </c>
      <c r="BH51" t="s">
        <v>363</v>
      </c>
      <c r="BI51">
        <v>0.21249999999999999</v>
      </c>
      <c r="BJ51" t="s">
        <v>364</v>
      </c>
      <c r="BK51">
        <v>0.30680000000000002</v>
      </c>
      <c r="BL51" t="s">
        <v>362</v>
      </c>
      <c r="BM51">
        <v>0.94440000000000002</v>
      </c>
      <c r="BN51" t="s">
        <v>363</v>
      </c>
      <c r="BO51">
        <v>0.19350000000000001</v>
      </c>
      <c r="BP51" t="s">
        <v>364</v>
      </c>
      <c r="BQ51">
        <v>0.13039999999999999</v>
      </c>
      <c r="BR51" t="s">
        <v>364</v>
      </c>
      <c r="BS51">
        <v>1</v>
      </c>
      <c r="BT51" t="s">
        <v>364</v>
      </c>
      <c r="BU51">
        <v>6.9800000000000001E-2</v>
      </c>
      <c r="BV51" t="s">
        <v>364</v>
      </c>
    </row>
    <row r="52" spans="1:74">
      <c r="A52" s="16"/>
      <c r="B52" t="s">
        <v>365</v>
      </c>
      <c r="C52">
        <v>0.26319999999999999</v>
      </c>
      <c r="D52" t="s">
        <v>366</v>
      </c>
      <c r="E52">
        <v>0.66669999999999996</v>
      </c>
      <c r="F52" t="s">
        <v>367</v>
      </c>
      <c r="G52">
        <v>0.1724</v>
      </c>
      <c r="H52" t="s">
        <v>366</v>
      </c>
      <c r="I52">
        <v>0.14810000000000001</v>
      </c>
      <c r="J52" t="s">
        <v>366</v>
      </c>
      <c r="K52">
        <v>0.5</v>
      </c>
      <c r="L52" t="s">
        <v>366</v>
      </c>
      <c r="M52">
        <v>8.6999999999999994E-2</v>
      </c>
      <c r="N52" t="s">
        <v>368</v>
      </c>
      <c r="O52">
        <v>0.14810000000000001</v>
      </c>
      <c r="P52" t="s">
        <v>366</v>
      </c>
      <c r="Q52">
        <v>0.5</v>
      </c>
      <c r="R52" t="s">
        <v>366</v>
      </c>
      <c r="S52">
        <v>8.6999999999999994E-2</v>
      </c>
      <c r="T52" t="s">
        <v>368</v>
      </c>
      <c r="U52">
        <v>0.68179999999999996</v>
      </c>
      <c r="V52" t="s">
        <v>366</v>
      </c>
      <c r="W52">
        <v>1</v>
      </c>
      <c r="X52" t="s">
        <v>366</v>
      </c>
      <c r="Y52">
        <v>0.51719999999999999</v>
      </c>
      <c r="Z52" t="s">
        <v>368</v>
      </c>
      <c r="AA52">
        <v>0.60609999999999997</v>
      </c>
      <c r="AB52" t="s">
        <v>366</v>
      </c>
      <c r="AC52">
        <v>1</v>
      </c>
      <c r="AD52" t="s">
        <v>366</v>
      </c>
      <c r="AE52">
        <v>0.43480000000000002</v>
      </c>
      <c r="AF52" t="s">
        <v>368</v>
      </c>
      <c r="AG52">
        <v>0.60609999999999997</v>
      </c>
      <c r="AH52" t="s">
        <v>366</v>
      </c>
      <c r="AI52">
        <v>1</v>
      </c>
      <c r="AJ52" t="s">
        <v>366</v>
      </c>
      <c r="AK52">
        <v>0.43480000000000002</v>
      </c>
      <c r="AL52" t="s">
        <v>368</v>
      </c>
      <c r="AM52">
        <v>9.5899999999999999E-2</v>
      </c>
      <c r="AN52" t="s">
        <v>369</v>
      </c>
      <c r="AO52">
        <v>0.83330000000000004</v>
      </c>
      <c r="AP52" t="s">
        <v>370</v>
      </c>
      <c r="AQ52">
        <v>5.11E-2</v>
      </c>
      <c r="AR52" t="s">
        <v>369</v>
      </c>
      <c r="AS52">
        <v>9.5200000000000007E-2</v>
      </c>
      <c r="AT52" t="s">
        <v>369</v>
      </c>
      <c r="AU52">
        <v>0.75</v>
      </c>
      <c r="AV52" t="s">
        <v>369</v>
      </c>
      <c r="AW52">
        <v>5.0799999999999998E-2</v>
      </c>
      <c r="AX52" t="s">
        <v>371</v>
      </c>
      <c r="AY52">
        <v>0.1111</v>
      </c>
      <c r="AZ52" t="s">
        <v>369</v>
      </c>
      <c r="BA52">
        <v>0.75</v>
      </c>
      <c r="BB52" t="s">
        <v>369</v>
      </c>
      <c r="BC52">
        <v>0.06</v>
      </c>
      <c r="BD52" t="s">
        <v>371</v>
      </c>
      <c r="BE52">
        <v>0.32929999999999998</v>
      </c>
      <c r="BF52" t="s">
        <v>371</v>
      </c>
      <c r="BG52">
        <v>1</v>
      </c>
      <c r="BH52" t="s">
        <v>371</v>
      </c>
      <c r="BI52">
        <v>0.1971</v>
      </c>
      <c r="BJ52" t="s">
        <v>371</v>
      </c>
      <c r="BK52">
        <v>0.44740000000000002</v>
      </c>
      <c r="BL52" t="s">
        <v>371</v>
      </c>
      <c r="BM52">
        <v>1</v>
      </c>
      <c r="BN52" t="s">
        <v>371</v>
      </c>
      <c r="BO52">
        <v>0.28810000000000002</v>
      </c>
      <c r="BP52" t="s">
        <v>371</v>
      </c>
      <c r="BQ52">
        <v>0.50749999999999995</v>
      </c>
      <c r="BR52" t="s">
        <v>371</v>
      </c>
      <c r="BS52">
        <v>1</v>
      </c>
      <c r="BT52" t="s">
        <v>371</v>
      </c>
      <c r="BU52">
        <v>0.34</v>
      </c>
      <c r="BV52" t="s">
        <v>371</v>
      </c>
    </row>
    <row r="53" spans="1:74">
      <c r="A53" s="16"/>
      <c r="B53" t="s">
        <v>372</v>
      </c>
      <c r="C53">
        <v>0.31430000000000002</v>
      </c>
      <c r="D53" t="s">
        <v>373</v>
      </c>
      <c r="E53">
        <v>0.37930000000000003</v>
      </c>
      <c r="F53" t="s">
        <v>373</v>
      </c>
      <c r="G53">
        <v>0.41460000000000002</v>
      </c>
      <c r="H53" t="s">
        <v>374</v>
      </c>
      <c r="I53">
        <v>0.2424</v>
      </c>
      <c r="J53" t="s">
        <v>373</v>
      </c>
      <c r="K53">
        <v>0.26669999999999999</v>
      </c>
      <c r="L53" t="s">
        <v>373</v>
      </c>
      <c r="M53">
        <v>0.27779999999999999</v>
      </c>
      <c r="N53" t="s">
        <v>375</v>
      </c>
      <c r="O53">
        <v>0</v>
      </c>
      <c r="P53" t="s">
        <v>374</v>
      </c>
      <c r="Q53">
        <v>0</v>
      </c>
      <c r="R53" t="s">
        <v>59</v>
      </c>
      <c r="S53">
        <v>0</v>
      </c>
      <c r="T53" t="s">
        <v>374</v>
      </c>
      <c r="U53">
        <v>0.52569999999999995</v>
      </c>
      <c r="V53" t="s">
        <v>373</v>
      </c>
      <c r="W53">
        <v>0.6552</v>
      </c>
      <c r="X53" t="s">
        <v>373</v>
      </c>
      <c r="Y53">
        <v>0.439</v>
      </c>
      <c r="Z53" t="s">
        <v>374</v>
      </c>
      <c r="AA53">
        <v>0.42420000000000002</v>
      </c>
      <c r="AB53" t="s">
        <v>373</v>
      </c>
      <c r="AC53">
        <v>0.4667</v>
      </c>
      <c r="AD53" t="s">
        <v>373</v>
      </c>
      <c r="AE53">
        <v>0.38890000000000002</v>
      </c>
      <c r="AF53" t="s">
        <v>374</v>
      </c>
      <c r="AG53">
        <v>0</v>
      </c>
      <c r="AH53" t="s">
        <v>374</v>
      </c>
      <c r="AI53">
        <v>0</v>
      </c>
      <c r="AJ53" t="s">
        <v>59</v>
      </c>
      <c r="AK53">
        <v>0</v>
      </c>
      <c r="AL53" t="s">
        <v>374</v>
      </c>
      <c r="AM53">
        <v>0.20169999999999999</v>
      </c>
      <c r="AN53" t="s">
        <v>376</v>
      </c>
      <c r="AO53">
        <v>0.58620000000000005</v>
      </c>
      <c r="AP53" t="s">
        <v>377</v>
      </c>
      <c r="AQ53">
        <v>0.15890000000000001</v>
      </c>
      <c r="AR53" t="s">
        <v>376</v>
      </c>
      <c r="AS53">
        <v>0.1905</v>
      </c>
      <c r="AT53" t="s">
        <v>377</v>
      </c>
      <c r="AU53">
        <v>0.4</v>
      </c>
      <c r="AV53" t="s">
        <v>377</v>
      </c>
      <c r="AW53">
        <v>0.16669999999999999</v>
      </c>
      <c r="AX53" t="s">
        <v>376</v>
      </c>
      <c r="AY53">
        <v>0</v>
      </c>
      <c r="AZ53" t="s">
        <v>376</v>
      </c>
      <c r="BA53">
        <v>0</v>
      </c>
      <c r="BB53" t="s">
        <v>59</v>
      </c>
      <c r="BC53">
        <v>0</v>
      </c>
      <c r="BD53" t="s">
        <v>376</v>
      </c>
      <c r="BE53">
        <v>0.42199999999999999</v>
      </c>
      <c r="BF53" t="s">
        <v>378</v>
      </c>
      <c r="BG53">
        <v>0.85709999999999997</v>
      </c>
      <c r="BH53" t="s">
        <v>379</v>
      </c>
      <c r="BI53">
        <v>0.29799999999999999</v>
      </c>
      <c r="BJ53" t="s">
        <v>378</v>
      </c>
      <c r="BK53">
        <v>0.43280000000000002</v>
      </c>
      <c r="BL53" t="s">
        <v>376</v>
      </c>
      <c r="BM53">
        <v>1</v>
      </c>
      <c r="BN53" t="s">
        <v>380</v>
      </c>
      <c r="BO53">
        <v>0.3125</v>
      </c>
      <c r="BP53" t="s">
        <v>376</v>
      </c>
      <c r="BQ53">
        <v>0.15890000000000001</v>
      </c>
      <c r="BR53" t="s">
        <v>381</v>
      </c>
      <c r="BS53">
        <v>0.33329999999999999</v>
      </c>
      <c r="BT53" t="s">
        <v>382</v>
      </c>
      <c r="BU53">
        <v>0.1071</v>
      </c>
      <c r="BV53" t="s">
        <v>381</v>
      </c>
    </row>
    <row r="54" spans="1:74">
      <c r="A54" s="16"/>
      <c r="B54" t="s">
        <v>383</v>
      </c>
      <c r="C54">
        <v>0.1094</v>
      </c>
      <c r="D54" t="s">
        <v>384</v>
      </c>
      <c r="E54">
        <v>0.14810000000000001</v>
      </c>
      <c r="F54" t="s">
        <v>385</v>
      </c>
      <c r="G54">
        <v>0.1129</v>
      </c>
      <c r="H54" t="s">
        <v>384</v>
      </c>
      <c r="I54">
        <v>0.1263</v>
      </c>
      <c r="J54" t="s">
        <v>386</v>
      </c>
      <c r="K54">
        <v>0.15379999999999999</v>
      </c>
      <c r="L54" t="s">
        <v>385</v>
      </c>
      <c r="M54">
        <v>0.14580000000000001</v>
      </c>
      <c r="N54" t="s">
        <v>384</v>
      </c>
      <c r="O54">
        <v>0.14630000000000001</v>
      </c>
      <c r="P54" t="s">
        <v>386</v>
      </c>
      <c r="Q54">
        <v>0.1905</v>
      </c>
      <c r="R54" t="s">
        <v>385</v>
      </c>
      <c r="S54">
        <v>0.17499999999999999</v>
      </c>
      <c r="T54" t="s">
        <v>384</v>
      </c>
      <c r="U54">
        <v>0.44779999999999998</v>
      </c>
      <c r="V54" t="s">
        <v>386</v>
      </c>
      <c r="W54">
        <v>0.5</v>
      </c>
      <c r="X54" t="s">
        <v>387</v>
      </c>
      <c r="Y54">
        <v>0.4839</v>
      </c>
      <c r="Z54" t="s">
        <v>386</v>
      </c>
      <c r="AA54">
        <v>0.50629999999999997</v>
      </c>
      <c r="AB54" t="s">
        <v>386</v>
      </c>
      <c r="AC54">
        <v>0.5</v>
      </c>
      <c r="AD54" t="s">
        <v>387</v>
      </c>
      <c r="AE54">
        <v>0.625</v>
      </c>
      <c r="AF54" t="s">
        <v>386</v>
      </c>
      <c r="AG54">
        <v>0.59699999999999998</v>
      </c>
      <c r="AH54" t="s">
        <v>386</v>
      </c>
      <c r="AI54">
        <v>0.58330000000000004</v>
      </c>
      <c r="AJ54" t="s">
        <v>387</v>
      </c>
      <c r="AK54">
        <v>0.625</v>
      </c>
      <c r="AL54" t="s">
        <v>386</v>
      </c>
      <c r="AM54">
        <v>0.14560000000000001</v>
      </c>
      <c r="AN54" t="s">
        <v>388</v>
      </c>
      <c r="AO54">
        <v>0.33329999999999999</v>
      </c>
      <c r="AP54" t="s">
        <v>389</v>
      </c>
      <c r="AQ54">
        <v>9.74E-2</v>
      </c>
      <c r="AR54" t="s">
        <v>388</v>
      </c>
      <c r="AS54">
        <v>0.2135</v>
      </c>
      <c r="AT54" t="s">
        <v>388</v>
      </c>
      <c r="AU54">
        <v>0.34620000000000001</v>
      </c>
      <c r="AV54" t="s">
        <v>390</v>
      </c>
      <c r="AW54">
        <v>0.1681</v>
      </c>
      <c r="AX54" t="s">
        <v>388</v>
      </c>
      <c r="AY54">
        <v>0.2432</v>
      </c>
      <c r="AZ54" t="s">
        <v>388</v>
      </c>
      <c r="BA54">
        <v>0.42859999999999998</v>
      </c>
      <c r="BB54" t="s">
        <v>390</v>
      </c>
      <c r="BC54">
        <v>0.2</v>
      </c>
      <c r="BD54" t="s">
        <v>388</v>
      </c>
      <c r="BE54">
        <v>0.38740000000000002</v>
      </c>
      <c r="BF54" t="s">
        <v>391</v>
      </c>
      <c r="BG54">
        <v>0.86360000000000003</v>
      </c>
      <c r="BH54" t="s">
        <v>388</v>
      </c>
      <c r="BI54">
        <v>0.25640000000000002</v>
      </c>
      <c r="BJ54" t="s">
        <v>391</v>
      </c>
      <c r="BK54">
        <v>0.57189999999999996</v>
      </c>
      <c r="BL54" t="s">
        <v>391</v>
      </c>
      <c r="BM54">
        <v>0.86150000000000004</v>
      </c>
      <c r="BN54" t="s">
        <v>388</v>
      </c>
      <c r="BO54">
        <v>0.4425</v>
      </c>
      <c r="BP54" t="s">
        <v>391</v>
      </c>
      <c r="BQ54">
        <v>0.67300000000000004</v>
      </c>
      <c r="BR54" t="s">
        <v>391</v>
      </c>
      <c r="BS54">
        <v>0.92859999999999998</v>
      </c>
      <c r="BT54" t="s">
        <v>390</v>
      </c>
      <c r="BU54">
        <v>0.5444</v>
      </c>
      <c r="BV54" t="s">
        <v>391</v>
      </c>
    </row>
    <row r="55" spans="1:74">
      <c r="A55" s="16"/>
      <c r="B55" t="s">
        <v>392</v>
      </c>
      <c r="C55">
        <v>3.1699999999999999E-2</v>
      </c>
      <c r="D55" t="s">
        <v>393</v>
      </c>
      <c r="E55">
        <v>0.1</v>
      </c>
      <c r="F55" t="s">
        <v>393</v>
      </c>
      <c r="G55">
        <v>1.89E-2</v>
      </c>
      <c r="H55" t="s">
        <v>393</v>
      </c>
      <c r="I55">
        <v>5.4100000000000002E-2</v>
      </c>
      <c r="J55" t="s">
        <v>393</v>
      </c>
      <c r="K55">
        <v>0.1</v>
      </c>
      <c r="L55" t="s">
        <v>393</v>
      </c>
      <c r="M55">
        <v>3.6999999999999998E-2</v>
      </c>
      <c r="N55" t="s">
        <v>393</v>
      </c>
      <c r="O55">
        <v>0</v>
      </c>
      <c r="P55" t="s">
        <v>394</v>
      </c>
      <c r="Q55">
        <v>0</v>
      </c>
      <c r="R55" t="s">
        <v>394</v>
      </c>
      <c r="S55">
        <v>0</v>
      </c>
      <c r="T55" t="s">
        <v>394</v>
      </c>
      <c r="U55">
        <v>0.29299999999999998</v>
      </c>
      <c r="V55" t="s">
        <v>393</v>
      </c>
      <c r="W55">
        <v>0.36359999999999998</v>
      </c>
      <c r="X55" t="s">
        <v>393</v>
      </c>
      <c r="Y55">
        <v>0.24529999999999999</v>
      </c>
      <c r="Z55" t="s">
        <v>393</v>
      </c>
      <c r="AA55">
        <v>0.34039999999999998</v>
      </c>
      <c r="AB55" t="s">
        <v>393</v>
      </c>
      <c r="AC55">
        <v>0.4</v>
      </c>
      <c r="AD55" t="s">
        <v>393</v>
      </c>
      <c r="AE55">
        <v>0.29630000000000001</v>
      </c>
      <c r="AF55" t="s">
        <v>393</v>
      </c>
      <c r="AG55">
        <v>0.3226</v>
      </c>
      <c r="AH55" t="s">
        <v>395</v>
      </c>
      <c r="AI55">
        <v>0.33329999999999999</v>
      </c>
      <c r="AJ55" t="s">
        <v>395</v>
      </c>
      <c r="AK55">
        <v>0.4375</v>
      </c>
      <c r="AL55" t="s">
        <v>396</v>
      </c>
      <c r="AM55">
        <v>4.1399999999999999E-2</v>
      </c>
      <c r="AN55" t="s">
        <v>397</v>
      </c>
      <c r="AO55">
        <v>0.4</v>
      </c>
      <c r="AP55" t="s">
        <v>398</v>
      </c>
      <c r="AQ55">
        <v>3.1399999999999997E-2</v>
      </c>
      <c r="AR55" t="s">
        <v>397</v>
      </c>
      <c r="AS55">
        <v>6.7199999999999996E-2</v>
      </c>
      <c r="AT55" t="s">
        <v>398</v>
      </c>
      <c r="AU55">
        <v>0.4</v>
      </c>
      <c r="AV55" t="s">
        <v>398</v>
      </c>
      <c r="AW55">
        <v>3.6700000000000003E-2</v>
      </c>
      <c r="AX55" t="s">
        <v>398</v>
      </c>
      <c r="AY55">
        <v>5.6300000000000003E-2</v>
      </c>
      <c r="AZ55" t="s">
        <v>399</v>
      </c>
      <c r="BA55">
        <v>0.33329999999999999</v>
      </c>
      <c r="BB55" t="s">
        <v>399</v>
      </c>
      <c r="BC55">
        <v>3.0800000000000001E-2</v>
      </c>
      <c r="BD55" t="s">
        <v>400</v>
      </c>
      <c r="BE55">
        <v>0.2273</v>
      </c>
      <c r="BF55" t="s">
        <v>398</v>
      </c>
      <c r="BG55">
        <v>0.9</v>
      </c>
      <c r="BH55" t="s">
        <v>398</v>
      </c>
      <c r="BI55">
        <v>0.13</v>
      </c>
      <c r="BJ55" t="s">
        <v>398</v>
      </c>
      <c r="BK55">
        <v>0.36559999999999998</v>
      </c>
      <c r="BL55" t="s">
        <v>398</v>
      </c>
      <c r="BM55">
        <v>0.9</v>
      </c>
      <c r="BN55" t="s">
        <v>398</v>
      </c>
      <c r="BO55">
        <v>0.22939999999999999</v>
      </c>
      <c r="BP55" t="s">
        <v>398</v>
      </c>
      <c r="BQ55">
        <v>0.3125</v>
      </c>
      <c r="BR55" t="s">
        <v>400</v>
      </c>
      <c r="BS55">
        <v>0.8</v>
      </c>
      <c r="BT55" t="s">
        <v>398</v>
      </c>
      <c r="BU55">
        <v>0.2</v>
      </c>
      <c r="BV55" t="s">
        <v>400</v>
      </c>
    </row>
    <row r="56" spans="1:74">
      <c r="A56" s="16"/>
      <c r="B56" t="s">
        <v>401</v>
      </c>
      <c r="C56">
        <v>0.2069</v>
      </c>
      <c r="D56" t="s">
        <v>402</v>
      </c>
      <c r="E56">
        <v>0.23080000000000001</v>
      </c>
      <c r="F56" t="s">
        <v>402</v>
      </c>
      <c r="G56">
        <v>0.1875</v>
      </c>
      <c r="H56" t="s">
        <v>253</v>
      </c>
      <c r="I56">
        <v>0.4</v>
      </c>
      <c r="J56" t="s">
        <v>403</v>
      </c>
      <c r="K56">
        <v>0.5</v>
      </c>
      <c r="L56" t="s">
        <v>403</v>
      </c>
      <c r="M56">
        <v>0.66669999999999996</v>
      </c>
      <c r="N56" t="s">
        <v>253</v>
      </c>
      <c r="O56" s="3" t="s">
        <v>756</v>
      </c>
      <c r="P56" t="s">
        <v>404</v>
      </c>
      <c r="Q56" s="3" t="s">
        <v>756</v>
      </c>
      <c r="R56" t="s">
        <v>59</v>
      </c>
      <c r="S56" s="3" t="s">
        <v>756</v>
      </c>
      <c r="T56" t="s">
        <v>59</v>
      </c>
      <c r="U56">
        <v>0.47460000000000002</v>
      </c>
      <c r="V56" t="s">
        <v>405</v>
      </c>
      <c r="W56">
        <v>1</v>
      </c>
      <c r="X56" t="s">
        <v>406</v>
      </c>
      <c r="Y56">
        <v>0.4375</v>
      </c>
      <c r="Z56" t="s">
        <v>405</v>
      </c>
      <c r="AA56">
        <v>1</v>
      </c>
      <c r="AB56" t="s">
        <v>406</v>
      </c>
      <c r="AC56">
        <v>1</v>
      </c>
      <c r="AD56" t="s">
        <v>406</v>
      </c>
      <c r="AE56">
        <v>1</v>
      </c>
      <c r="AF56" t="s">
        <v>253</v>
      </c>
      <c r="AG56" s="3" t="s">
        <v>756</v>
      </c>
      <c r="AH56" t="s">
        <v>404</v>
      </c>
      <c r="AI56" s="3" t="s">
        <v>756</v>
      </c>
      <c r="AJ56" t="s">
        <v>59</v>
      </c>
      <c r="AK56" s="3" t="s">
        <v>756</v>
      </c>
      <c r="AL56" t="s">
        <v>59</v>
      </c>
      <c r="AM56">
        <v>0.2114</v>
      </c>
      <c r="AN56" t="s">
        <v>407</v>
      </c>
      <c r="AO56">
        <v>0.4375</v>
      </c>
      <c r="AP56" t="s">
        <v>408</v>
      </c>
      <c r="AQ56">
        <v>0.1444</v>
      </c>
      <c r="AR56" t="s">
        <v>407</v>
      </c>
      <c r="AS56">
        <v>0.37040000000000001</v>
      </c>
      <c r="AT56" t="s">
        <v>409</v>
      </c>
      <c r="AU56">
        <v>1</v>
      </c>
      <c r="AV56" t="s">
        <v>410</v>
      </c>
      <c r="AW56">
        <v>0.41670000000000001</v>
      </c>
      <c r="AX56" t="s">
        <v>409</v>
      </c>
      <c r="AY56">
        <v>0</v>
      </c>
      <c r="AZ56" t="s">
        <v>411</v>
      </c>
      <c r="BA56">
        <v>0</v>
      </c>
      <c r="BB56" t="s">
        <v>59</v>
      </c>
      <c r="BC56">
        <v>0</v>
      </c>
      <c r="BD56" t="s">
        <v>59</v>
      </c>
      <c r="BE56">
        <v>0.46360000000000001</v>
      </c>
      <c r="BF56" t="s">
        <v>412</v>
      </c>
      <c r="BG56">
        <v>0.90910000000000002</v>
      </c>
      <c r="BH56" t="s">
        <v>412</v>
      </c>
      <c r="BI56">
        <v>0.31109999999999999</v>
      </c>
      <c r="BJ56" t="s">
        <v>412</v>
      </c>
      <c r="BK56">
        <v>0.66669999999999996</v>
      </c>
      <c r="BL56" t="s">
        <v>410</v>
      </c>
      <c r="BM56">
        <v>1</v>
      </c>
      <c r="BN56" t="s">
        <v>410</v>
      </c>
      <c r="BO56">
        <v>0.58330000000000004</v>
      </c>
      <c r="BP56" t="s">
        <v>407</v>
      </c>
      <c r="BQ56">
        <v>0</v>
      </c>
      <c r="BR56" t="s">
        <v>411</v>
      </c>
      <c r="BS56">
        <v>0</v>
      </c>
      <c r="BT56" t="s">
        <v>59</v>
      </c>
      <c r="BU56">
        <v>0</v>
      </c>
      <c r="BV56" t="s">
        <v>59</v>
      </c>
    </row>
    <row r="57" spans="1:74">
      <c r="A57" s="16"/>
      <c r="B57" t="s">
        <v>413</v>
      </c>
      <c r="C57">
        <v>0.125</v>
      </c>
      <c r="D57" t="s">
        <v>414</v>
      </c>
      <c r="E57">
        <v>0.16669999999999999</v>
      </c>
      <c r="F57" t="s">
        <v>414</v>
      </c>
      <c r="G57">
        <v>0.1</v>
      </c>
      <c r="H57" t="s">
        <v>415</v>
      </c>
      <c r="I57">
        <v>0.15090000000000001</v>
      </c>
      <c r="J57" t="s">
        <v>414</v>
      </c>
      <c r="K57">
        <v>0.16669999999999999</v>
      </c>
      <c r="L57" t="s">
        <v>414</v>
      </c>
      <c r="M57">
        <v>0.13789999999999999</v>
      </c>
      <c r="N57" t="s">
        <v>415</v>
      </c>
      <c r="O57">
        <v>0.17019999999999999</v>
      </c>
      <c r="P57" t="s">
        <v>414</v>
      </c>
      <c r="Q57">
        <v>0.16669999999999999</v>
      </c>
      <c r="R57" t="s">
        <v>414</v>
      </c>
      <c r="S57">
        <v>0.1739</v>
      </c>
      <c r="T57" t="s">
        <v>415</v>
      </c>
      <c r="U57">
        <v>0.57889999999999997</v>
      </c>
      <c r="V57" t="s">
        <v>414</v>
      </c>
      <c r="W57">
        <v>0.61109999999999998</v>
      </c>
      <c r="X57" t="s">
        <v>414</v>
      </c>
      <c r="Y57">
        <v>0.55000000000000004</v>
      </c>
      <c r="Z57" t="s">
        <v>415</v>
      </c>
      <c r="AA57">
        <v>0.67689999999999995</v>
      </c>
      <c r="AB57" t="s">
        <v>414</v>
      </c>
      <c r="AC57">
        <v>0.61109999999999998</v>
      </c>
      <c r="AD57" t="s">
        <v>414</v>
      </c>
      <c r="AE57">
        <v>0.75860000000000005</v>
      </c>
      <c r="AF57" t="s">
        <v>415</v>
      </c>
      <c r="AG57">
        <v>0.73219999999999996</v>
      </c>
      <c r="AH57" t="s">
        <v>414</v>
      </c>
      <c r="AI57">
        <v>0.61109999999999998</v>
      </c>
      <c r="AJ57" t="s">
        <v>414</v>
      </c>
      <c r="AK57">
        <v>0.91300000000000003</v>
      </c>
      <c r="AL57" t="s">
        <v>415</v>
      </c>
      <c r="AM57">
        <v>7.3499999999999996E-2</v>
      </c>
      <c r="AN57" t="s">
        <v>416</v>
      </c>
      <c r="AO57">
        <v>0.28570000000000001</v>
      </c>
      <c r="AP57" t="s">
        <v>417</v>
      </c>
      <c r="AQ57">
        <v>5.3499999999999999E-2</v>
      </c>
      <c r="AR57" t="s">
        <v>416</v>
      </c>
      <c r="AS57">
        <v>0.1143</v>
      </c>
      <c r="AT57" t="s">
        <v>416</v>
      </c>
      <c r="AU57">
        <v>0.28570000000000001</v>
      </c>
      <c r="AV57" t="s">
        <v>417</v>
      </c>
      <c r="AW57">
        <v>0.10100000000000001</v>
      </c>
      <c r="AX57" t="s">
        <v>416</v>
      </c>
      <c r="AY57">
        <v>0.1852</v>
      </c>
      <c r="AZ57" t="s">
        <v>416</v>
      </c>
      <c r="BA57">
        <v>0.25640000000000002</v>
      </c>
      <c r="BB57" t="s">
        <v>416</v>
      </c>
      <c r="BC57">
        <v>0.1449</v>
      </c>
      <c r="BD57" t="s">
        <v>416</v>
      </c>
      <c r="BE57">
        <v>0.2923</v>
      </c>
      <c r="BF57" t="s">
        <v>418</v>
      </c>
      <c r="BG57">
        <v>0.88890000000000002</v>
      </c>
      <c r="BH57" t="s">
        <v>416</v>
      </c>
      <c r="BI57">
        <v>0.18720000000000001</v>
      </c>
      <c r="BJ57" t="s">
        <v>418</v>
      </c>
      <c r="BK57">
        <v>0.4798</v>
      </c>
      <c r="BL57" t="s">
        <v>418</v>
      </c>
      <c r="BM57">
        <v>0.88890000000000002</v>
      </c>
      <c r="BN57" t="s">
        <v>416</v>
      </c>
      <c r="BO57">
        <v>0.34339999999999998</v>
      </c>
      <c r="BP57" t="s">
        <v>418</v>
      </c>
      <c r="BQ57">
        <v>0.63580000000000003</v>
      </c>
      <c r="BR57" t="s">
        <v>418</v>
      </c>
      <c r="BS57">
        <v>0.89580000000000004</v>
      </c>
      <c r="BT57" t="s">
        <v>418</v>
      </c>
      <c r="BU57">
        <v>0.49280000000000002</v>
      </c>
      <c r="BV57" t="s">
        <v>418</v>
      </c>
    </row>
    <row r="58" spans="1:74">
      <c r="A58" s="16"/>
      <c r="B58" t="s">
        <v>419</v>
      </c>
      <c r="C58">
        <v>2.9399999999999999E-2</v>
      </c>
      <c r="D58" t="s">
        <v>420</v>
      </c>
      <c r="E58">
        <v>3.5700000000000003E-2</v>
      </c>
      <c r="F58" t="s">
        <v>420</v>
      </c>
      <c r="G58">
        <v>2.5000000000000001E-2</v>
      </c>
      <c r="H58" t="s">
        <v>421</v>
      </c>
      <c r="I58">
        <v>3.85E-2</v>
      </c>
      <c r="J58" t="s">
        <v>422</v>
      </c>
      <c r="K58">
        <v>0.04</v>
      </c>
      <c r="L58" t="s">
        <v>422</v>
      </c>
      <c r="M58">
        <v>3.6999999999999998E-2</v>
      </c>
      <c r="N58" t="s">
        <v>421</v>
      </c>
      <c r="O58">
        <v>4.3499999999999997E-2</v>
      </c>
      <c r="P58" t="s">
        <v>422</v>
      </c>
      <c r="Q58">
        <v>4.7600000000000003E-2</v>
      </c>
      <c r="R58" t="s">
        <v>422</v>
      </c>
      <c r="S58">
        <v>0.04</v>
      </c>
      <c r="T58" t="s">
        <v>421</v>
      </c>
      <c r="U58">
        <v>0.3387</v>
      </c>
      <c r="V58" t="s">
        <v>423</v>
      </c>
      <c r="W58">
        <v>0.38890000000000002</v>
      </c>
      <c r="X58" t="s">
        <v>423</v>
      </c>
      <c r="Y58">
        <v>0.4</v>
      </c>
      <c r="Z58" t="s">
        <v>421</v>
      </c>
      <c r="AA58">
        <v>0.34150000000000003</v>
      </c>
      <c r="AB58" t="s">
        <v>423</v>
      </c>
      <c r="AC58">
        <v>0.5</v>
      </c>
      <c r="AD58" t="s">
        <v>423</v>
      </c>
      <c r="AE58">
        <v>0.40739999999999998</v>
      </c>
      <c r="AF58" t="s">
        <v>421</v>
      </c>
      <c r="AG58">
        <v>0.35899999999999999</v>
      </c>
      <c r="AH58" t="s">
        <v>423</v>
      </c>
      <c r="AI58">
        <v>0.5</v>
      </c>
      <c r="AJ58" t="s">
        <v>423</v>
      </c>
      <c r="AK58">
        <v>0.44</v>
      </c>
      <c r="AL58" t="s">
        <v>421</v>
      </c>
      <c r="AM58">
        <v>6.1400000000000003E-2</v>
      </c>
      <c r="AN58" t="s">
        <v>424</v>
      </c>
      <c r="AO58">
        <v>0.375</v>
      </c>
      <c r="AP58" t="s">
        <v>425</v>
      </c>
      <c r="AQ58">
        <v>3.5200000000000002E-2</v>
      </c>
      <c r="AR58" t="s">
        <v>426</v>
      </c>
      <c r="AS58">
        <v>0.1</v>
      </c>
      <c r="AT58" t="s">
        <v>424</v>
      </c>
      <c r="AU58">
        <v>0.5</v>
      </c>
      <c r="AV58" t="s">
        <v>425</v>
      </c>
      <c r="AW58">
        <v>6.3200000000000006E-2</v>
      </c>
      <c r="AX58" t="s">
        <v>424</v>
      </c>
      <c r="AY58">
        <v>0.1237</v>
      </c>
      <c r="AZ58" t="s">
        <v>424</v>
      </c>
      <c r="BA58">
        <v>0.5</v>
      </c>
      <c r="BB58" t="s">
        <v>425</v>
      </c>
      <c r="BC58">
        <v>7.8899999999999998E-2</v>
      </c>
      <c r="BD58" t="s">
        <v>424</v>
      </c>
      <c r="BE58">
        <v>0.31480000000000002</v>
      </c>
      <c r="BF58" t="s">
        <v>426</v>
      </c>
      <c r="BG58">
        <v>0.94440000000000002</v>
      </c>
      <c r="BH58" t="s">
        <v>427</v>
      </c>
      <c r="BI58">
        <v>0.20599999999999999</v>
      </c>
      <c r="BJ58" t="s">
        <v>426</v>
      </c>
      <c r="BK58">
        <v>0.43290000000000001</v>
      </c>
      <c r="BL58" t="s">
        <v>426</v>
      </c>
      <c r="BM58">
        <v>1</v>
      </c>
      <c r="BN58" t="s">
        <v>425</v>
      </c>
      <c r="BO58">
        <v>0.32629999999999998</v>
      </c>
      <c r="BP58" t="s">
        <v>426</v>
      </c>
      <c r="BQ58">
        <v>0.44629999999999997</v>
      </c>
      <c r="BR58" t="s">
        <v>426</v>
      </c>
      <c r="BS58">
        <v>1</v>
      </c>
      <c r="BT58" t="s">
        <v>425</v>
      </c>
      <c r="BU58">
        <v>0.3553</v>
      </c>
      <c r="BV58" t="s">
        <v>426</v>
      </c>
    </row>
    <row r="59" spans="1:74">
      <c r="A59" s="16"/>
      <c r="B59" t="s">
        <v>428</v>
      </c>
      <c r="C59">
        <v>0</v>
      </c>
      <c r="D59" t="s">
        <v>429</v>
      </c>
      <c r="E59">
        <v>0</v>
      </c>
      <c r="F59" t="s">
        <v>429</v>
      </c>
      <c r="G59">
        <v>0</v>
      </c>
      <c r="H59" t="s">
        <v>429</v>
      </c>
      <c r="I59">
        <v>0</v>
      </c>
      <c r="J59" t="s">
        <v>429</v>
      </c>
      <c r="K59">
        <v>0</v>
      </c>
      <c r="L59" t="s">
        <v>429</v>
      </c>
      <c r="M59">
        <v>0</v>
      </c>
      <c r="N59" t="s">
        <v>429</v>
      </c>
      <c r="O59">
        <v>0</v>
      </c>
      <c r="P59" t="s">
        <v>429</v>
      </c>
      <c r="Q59">
        <v>0</v>
      </c>
      <c r="R59" t="s">
        <v>430</v>
      </c>
      <c r="S59">
        <v>0</v>
      </c>
      <c r="T59" t="s">
        <v>429</v>
      </c>
      <c r="U59">
        <v>0.15479999999999999</v>
      </c>
      <c r="V59" t="s">
        <v>431</v>
      </c>
      <c r="W59">
        <v>0.30769999999999997</v>
      </c>
      <c r="X59" t="s">
        <v>431</v>
      </c>
      <c r="Y59">
        <v>0.10340000000000001</v>
      </c>
      <c r="Z59" t="s">
        <v>431</v>
      </c>
      <c r="AA59">
        <v>0.189</v>
      </c>
      <c r="AB59" t="s">
        <v>431</v>
      </c>
      <c r="AC59">
        <v>0.30769999999999997</v>
      </c>
      <c r="AD59" t="s">
        <v>431</v>
      </c>
      <c r="AE59">
        <v>0.13639999999999999</v>
      </c>
      <c r="AF59" t="s">
        <v>431</v>
      </c>
      <c r="AG59">
        <v>0.2243</v>
      </c>
      <c r="AH59" t="s">
        <v>431</v>
      </c>
      <c r="AI59">
        <v>0.30769999999999997</v>
      </c>
      <c r="AJ59" t="s">
        <v>431</v>
      </c>
      <c r="AK59">
        <v>0.17649999999999999</v>
      </c>
      <c r="AL59" t="s">
        <v>431</v>
      </c>
      <c r="AM59">
        <v>8.5099999999999995E-2</v>
      </c>
      <c r="AN59" t="s">
        <v>432</v>
      </c>
      <c r="AO59">
        <v>0.66669999999999996</v>
      </c>
      <c r="AP59" t="s">
        <v>433</v>
      </c>
      <c r="AQ59">
        <v>4.7199999999999999E-2</v>
      </c>
      <c r="AR59" t="s">
        <v>432</v>
      </c>
      <c r="AS59">
        <v>0.12659999999999999</v>
      </c>
      <c r="AT59" t="s">
        <v>432</v>
      </c>
      <c r="AU59">
        <v>0.66669999999999996</v>
      </c>
      <c r="AV59" t="s">
        <v>433</v>
      </c>
      <c r="AW59">
        <v>7.4099999999999999E-2</v>
      </c>
      <c r="AX59" t="s">
        <v>432</v>
      </c>
      <c r="AY59">
        <v>0.1091</v>
      </c>
      <c r="AZ59" t="s">
        <v>432</v>
      </c>
      <c r="BA59">
        <v>0.66669999999999996</v>
      </c>
      <c r="BB59" t="s">
        <v>433</v>
      </c>
      <c r="BC59">
        <v>6.5199999999999994E-2</v>
      </c>
      <c r="BD59" t="s">
        <v>432</v>
      </c>
      <c r="BE59">
        <v>0.26229999999999998</v>
      </c>
      <c r="BF59" t="s">
        <v>432</v>
      </c>
      <c r="BG59">
        <v>1</v>
      </c>
      <c r="BH59" t="s">
        <v>434</v>
      </c>
      <c r="BI59">
        <v>0.15090000000000001</v>
      </c>
      <c r="BJ59" t="s">
        <v>432</v>
      </c>
      <c r="BK59">
        <v>0.38319999999999999</v>
      </c>
      <c r="BL59" t="s">
        <v>432</v>
      </c>
      <c r="BM59">
        <v>1</v>
      </c>
      <c r="BN59" t="s">
        <v>434</v>
      </c>
      <c r="BO59">
        <v>0.23699999999999999</v>
      </c>
      <c r="BP59" t="s">
        <v>432</v>
      </c>
      <c r="BQ59">
        <v>0.4</v>
      </c>
      <c r="BR59" t="s">
        <v>432</v>
      </c>
      <c r="BS59">
        <v>1</v>
      </c>
      <c r="BT59" t="s">
        <v>434</v>
      </c>
      <c r="BU59">
        <v>0.25</v>
      </c>
      <c r="BV59" t="s">
        <v>432</v>
      </c>
    </row>
    <row r="60" spans="1:74">
      <c r="A60" s="16"/>
      <c r="B60" t="s">
        <v>435</v>
      </c>
      <c r="C60">
        <v>0</v>
      </c>
      <c r="D60" t="s">
        <v>436</v>
      </c>
      <c r="E60">
        <v>0</v>
      </c>
      <c r="F60" t="s">
        <v>436</v>
      </c>
      <c r="G60">
        <v>0</v>
      </c>
      <c r="H60" t="s">
        <v>436</v>
      </c>
      <c r="I60">
        <v>0</v>
      </c>
      <c r="J60" t="s">
        <v>436</v>
      </c>
      <c r="K60">
        <v>0</v>
      </c>
      <c r="L60" t="s">
        <v>436</v>
      </c>
      <c r="M60">
        <v>0</v>
      </c>
      <c r="N60" t="s">
        <v>436</v>
      </c>
      <c r="O60">
        <v>0</v>
      </c>
      <c r="P60" t="s">
        <v>436</v>
      </c>
      <c r="Q60">
        <v>0</v>
      </c>
      <c r="R60" t="s">
        <v>436</v>
      </c>
      <c r="S60">
        <v>0</v>
      </c>
      <c r="T60" t="s">
        <v>436</v>
      </c>
      <c r="U60">
        <v>0</v>
      </c>
      <c r="V60" t="s">
        <v>436</v>
      </c>
      <c r="W60">
        <v>0</v>
      </c>
      <c r="X60" t="s">
        <v>436</v>
      </c>
      <c r="Y60">
        <v>0</v>
      </c>
      <c r="Z60" t="s">
        <v>436</v>
      </c>
      <c r="AA60">
        <v>0</v>
      </c>
      <c r="AB60" t="s">
        <v>436</v>
      </c>
      <c r="AC60">
        <v>0</v>
      </c>
      <c r="AD60" t="s">
        <v>436</v>
      </c>
      <c r="AE60">
        <v>0</v>
      </c>
      <c r="AF60" t="s">
        <v>436</v>
      </c>
      <c r="AG60">
        <v>0</v>
      </c>
      <c r="AH60" t="s">
        <v>436</v>
      </c>
      <c r="AI60">
        <v>0</v>
      </c>
      <c r="AJ60" t="s">
        <v>436</v>
      </c>
      <c r="AK60">
        <v>0</v>
      </c>
      <c r="AL60" t="s">
        <v>436</v>
      </c>
      <c r="AM60">
        <v>8.2000000000000007E-3</v>
      </c>
      <c r="AN60" t="s">
        <v>437</v>
      </c>
      <c r="AO60">
        <v>0.2</v>
      </c>
      <c r="AP60" t="s">
        <v>437</v>
      </c>
      <c r="AQ60">
        <v>4.1999999999999997E-3</v>
      </c>
      <c r="AR60" t="s">
        <v>437</v>
      </c>
      <c r="AS60">
        <v>1.5299999999999999E-2</v>
      </c>
      <c r="AT60" t="s">
        <v>437</v>
      </c>
      <c r="AU60">
        <v>0.25</v>
      </c>
      <c r="AV60" t="s">
        <v>437</v>
      </c>
      <c r="AW60">
        <v>7.9000000000000008E-3</v>
      </c>
      <c r="AX60" t="s">
        <v>437</v>
      </c>
      <c r="AY60">
        <v>1.83E-2</v>
      </c>
      <c r="AZ60" t="s">
        <v>437</v>
      </c>
      <c r="BA60">
        <v>0.33329999999999999</v>
      </c>
      <c r="BB60" t="s">
        <v>437</v>
      </c>
      <c r="BC60">
        <v>9.4000000000000004E-3</v>
      </c>
      <c r="BD60" t="s">
        <v>437</v>
      </c>
      <c r="BE60">
        <v>7.2599999999999998E-2</v>
      </c>
      <c r="BF60" t="s">
        <v>438</v>
      </c>
      <c r="BG60">
        <v>1</v>
      </c>
      <c r="BH60" t="s">
        <v>438</v>
      </c>
      <c r="BI60">
        <v>3.7699999999999997E-2</v>
      </c>
      <c r="BJ60" t="s">
        <v>437</v>
      </c>
      <c r="BK60">
        <v>0.13239999999999999</v>
      </c>
      <c r="BL60" t="s">
        <v>438</v>
      </c>
      <c r="BM60">
        <v>1</v>
      </c>
      <c r="BN60" t="s">
        <v>438</v>
      </c>
      <c r="BO60">
        <v>7.0900000000000005E-2</v>
      </c>
      <c r="BP60" t="s">
        <v>437</v>
      </c>
      <c r="BQ60">
        <v>0.1565</v>
      </c>
      <c r="BR60" t="s">
        <v>437</v>
      </c>
      <c r="BS60">
        <v>1</v>
      </c>
      <c r="BT60" t="s">
        <v>437</v>
      </c>
      <c r="BU60">
        <v>8.4900000000000003E-2</v>
      </c>
      <c r="BV60" t="s">
        <v>437</v>
      </c>
    </row>
    <row r="61" spans="1:74">
      <c r="A61" s="16"/>
      <c r="B61" t="s">
        <v>439</v>
      </c>
      <c r="C61">
        <v>0.314</v>
      </c>
      <c r="D61" t="s">
        <v>440</v>
      </c>
      <c r="E61">
        <v>0.375</v>
      </c>
      <c r="F61" t="s">
        <v>440</v>
      </c>
      <c r="G61">
        <v>0.27</v>
      </c>
      <c r="H61" t="s">
        <v>440</v>
      </c>
      <c r="I61">
        <v>0.24160000000000001</v>
      </c>
      <c r="J61" t="s">
        <v>440</v>
      </c>
      <c r="K61">
        <v>0.3</v>
      </c>
      <c r="L61" t="s">
        <v>440</v>
      </c>
      <c r="M61">
        <v>0.20219999999999999</v>
      </c>
      <c r="N61" t="s">
        <v>440</v>
      </c>
      <c r="O61">
        <v>0</v>
      </c>
      <c r="P61" t="s">
        <v>441</v>
      </c>
      <c r="Q61">
        <v>0</v>
      </c>
      <c r="R61" t="s">
        <v>441</v>
      </c>
      <c r="S61">
        <v>0</v>
      </c>
      <c r="T61" t="s">
        <v>441</v>
      </c>
      <c r="U61">
        <v>0.37840000000000001</v>
      </c>
      <c r="V61" t="s">
        <v>440</v>
      </c>
      <c r="W61">
        <v>0.58330000000000004</v>
      </c>
      <c r="X61" t="s">
        <v>440</v>
      </c>
      <c r="Y61">
        <v>0.28000000000000003</v>
      </c>
      <c r="Z61" t="s">
        <v>442</v>
      </c>
      <c r="AA61">
        <v>0.28799999999999998</v>
      </c>
      <c r="AB61" t="s">
        <v>440</v>
      </c>
      <c r="AC61">
        <v>0.5</v>
      </c>
      <c r="AD61" t="s">
        <v>440</v>
      </c>
      <c r="AE61">
        <v>0.20219999999999999</v>
      </c>
      <c r="AF61" t="s">
        <v>442</v>
      </c>
      <c r="AG61">
        <v>0</v>
      </c>
      <c r="AH61" t="s">
        <v>441</v>
      </c>
      <c r="AI61">
        <v>0</v>
      </c>
      <c r="AJ61" t="s">
        <v>441</v>
      </c>
      <c r="AK61">
        <v>0</v>
      </c>
      <c r="AL61" t="s">
        <v>441</v>
      </c>
      <c r="AM61">
        <v>0.21190000000000001</v>
      </c>
      <c r="AN61" t="s">
        <v>443</v>
      </c>
      <c r="AO61">
        <v>0.44440000000000002</v>
      </c>
      <c r="AP61" t="s">
        <v>443</v>
      </c>
      <c r="AQ61">
        <v>0.1391</v>
      </c>
      <c r="AR61" t="s">
        <v>443</v>
      </c>
      <c r="AS61">
        <v>0.2266</v>
      </c>
      <c r="AT61" t="s">
        <v>443</v>
      </c>
      <c r="AU61">
        <v>0.38329999999999997</v>
      </c>
      <c r="AV61" t="s">
        <v>443</v>
      </c>
      <c r="AW61">
        <v>0.1608</v>
      </c>
      <c r="AX61" t="s">
        <v>443</v>
      </c>
      <c r="AY61">
        <v>4.7100000000000003E-2</v>
      </c>
      <c r="AZ61" t="s">
        <v>444</v>
      </c>
      <c r="BA61">
        <v>7.4099999999999999E-2</v>
      </c>
      <c r="BB61" t="s">
        <v>444</v>
      </c>
      <c r="BC61">
        <v>3.4500000000000003E-2</v>
      </c>
      <c r="BD61" t="s">
        <v>444</v>
      </c>
      <c r="BE61">
        <v>0.28010000000000002</v>
      </c>
      <c r="BF61" t="s">
        <v>445</v>
      </c>
      <c r="BG61">
        <v>0.75</v>
      </c>
      <c r="BH61" t="s">
        <v>443</v>
      </c>
      <c r="BI61">
        <v>0.17829999999999999</v>
      </c>
      <c r="BJ61" t="s">
        <v>445</v>
      </c>
      <c r="BK61">
        <v>0.2777</v>
      </c>
      <c r="BL61" t="s">
        <v>445</v>
      </c>
      <c r="BM61">
        <v>0.7</v>
      </c>
      <c r="BN61" t="s">
        <v>443</v>
      </c>
      <c r="BO61">
        <v>0.18179999999999999</v>
      </c>
      <c r="BP61" t="s">
        <v>445</v>
      </c>
      <c r="BQ61">
        <v>0.14929999999999999</v>
      </c>
      <c r="BR61" t="s">
        <v>446</v>
      </c>
      <c r="BS61">
        <v>0.55740000000000001</v>
      </c>
      <c r="BT61" t="s">
        <v>446</v>
      </c>
      <c r="BU61">
        <v>8.6199999999999999E-2</v>
      </c>
      <c r="BV61" t="s">
        <v>446</v>
      </c>
    </row>
    <row r="62" spans="1:74">
      <c r="A62" s="16"/>
      <c r="B62" s="5" t="s">
        <v>757</v>
      </c>
      <c r="C62">
        <v>0.17979999999999999</v>
      </c>
      <c r="D62" t="s">
        <v>447</v>
      </c>
      <c r="E62">
        <v>0.33329999999999999</v>
      </c>
      <c r="F62" t="s">
        <v>448</v>
      </c>
      <c r="G62">
        <v>0.127</v>
      </c>
      <c r="H62" t="s">
        <v>447</v>
      </c>
      <c r="I62">
        <v>0.2051</v>
      </c>
      <c r="J62" t="s">
        <v>447</v>
      </c>
      <c r="K62">
        <v>0.33329999999999999</v>
      </c>
      <c r="L62" t="s">
        <v>448</v>
      </c>
      <c r="M62">
        <v>0.15379999999999999</v>
      </c>
      <c r="N62" t="s">
        <v>447</v>
      </c>
      <c r="O62">
        <v>0.29089999999999999</v>
      </c>
      <c r="P62" t="s">
        <v>447</v>
      </c>
      <c r="Q62">
        <v>0.5333</v>
      </c>
      <c r="R62" t="s">
        <v>447</v>
      </c>
      <c r="S62">
        <v>0.2</v>
      </c>
      <c r="T62" t="s">
        <v>447</v>
      </c>
      <c r="U62">
        <v>0.69699999999999995</v>
      </c>
      <c r="V62" t="s">
        <v>449</v>
      </c>
      <c r="W62">
        <v>0.85709999999999997</v>
      </c>
      <c r="X62" t="s">
        <v>449</v>
      </c>
      <c r="Y62">
        <v>0.58730000000000004</v>
      </c>
      <c r="Z62" t="s">
        <v>448</v>
      </c>
      <c r="AA62">
        <v>0.77759999999999996</v>
      </c>
      <c r="AB62" t="s">
        <v>449</v>
      </c>
      <c r="AC62">
        <v>0.85709999999999997</v>
      </c>
      <c r="AD62" t="s">
        <v>449</v>
      </c>
      <c r="AE62">
        <v>0.71150000000000002</v>
      </c>
      <c r="AF62" t="s">
        <v>448</v>
      </c>
      <c r="AG62">
        <v>0.94740000000000002</v>
      </c>
      <c r="AH62" t="s">
        <v>449</v>
      </c>
      <c r="AI62">
        <v>1</v>
      </c>
      <c r="AJ62" t="s">
        <v>449</v>
      </c>
      <c r="AK62">
        <v>0.9</v>
      </c>
      <c r="AL62" t="s">
        <v>448</v>
      </c>
      <c r="AM62">
        <v>8.7300000000000003E-2</v>
      </c>
      <c r="AN62" t="s">
        <v>450</v>
      </c>
      <c r="AO62">
        <v>0.42309999999999998</v>
      </c>
      <c r="AP62" t="s">
        <v>450</v>
      </c>
      <c r="AQ62">
        <v>6.1899999999999997E-2</v>
      </c>
      <c r="AR62" t="s">
        <v>451</v>
      </c>
      <c r="AS62">
        <v>0.1358</v>
      </c>
      <c r="AT62" t="s">
        <v>450</v>
      </c>
      <c r="AU62">
        <v>0.44440000000000002</v>
      </c>
      <c r="AV62" t="s">
        <v>451</v>
      </c>
      <c r="AW62">
        <v>8.09E-2</v>
      </c>
      <c r="AX62" t="s">
        <v>450</v>
      </c>
      <c r="AY62">
        <v>0.1552</v>
      </c>
      <c r="AZ62" t="s">
        <v>450</v>
      </c>
      <c r="BA62">
        <v>0.6</v>
      </c>
      <c r="BB62" t="s">
        <v>450</v>
      </c>
      <c r="BC62">
        <v>8.9099999999999999E-2</v>
      </c>
      <c r="BD62" t="s">
        <v>450</v>
      </c>
      <c r="BE62">
        <v>0.4471</v>
      </c>
      <c r="BF62" t="s">
        <v>450</v>
      </c>
      <c r="BG62">
        <v>0.88239999999999996</v>
      </c>
      <c r="BH62" t="s">
        <v>452</v>
      </c>
      <c r="BI62">
        <v>0.42920000000000003</v>
      </c>
      <c r="BJ62" t="s">
        <v>451</v>
      </c>
      <c r="BK62">
        <v>0.55879999999999996</v>
      </c>
      <c r="BL62" t="s">
        <v>450</v>
      </c>
      <c r="BM62">
        <v>1</v>
      </c>
      <c r="BN62" t="s">
        <v>451</v>
      </c>
      <c r="BO62">
        <v>0.44119999999999998</v>
      </c>
      <c r="BP62" t="s">
        <v>450</v>
      </c>
      <c r="BQ62">
        <v>0.67969999999999997</v>
      </c>
      <c r="BR62" t="s">
        <v>450</v>
      </c>
      <c r="BS62">
        <v>1</v>
      </c>
      <c r="BT62" t="s">
        <v>451</v>
      </c>
      <c r="BU62">
        <v>0.51490000000000002</v>
      </c>
      <c r="BV62" t="s">
        <v>450</v>
      </c>
    </row>
    <row r="63" spans="1:74">
      <c r="A63" s="16"/>
      <c r="B63" t="s">
        <v>453</v>
      </c>
      <c r="C63">
        <v>0.1739</v>
      </c>
      <c r="D63" t="s">
        <v>454</v>
      </c>
      <c r="E63">
        <v>0.1522</v>
      </c>
      <c r="F63" t="s">
        <v>374</v>
      </c>
      <c r="G63">
        <v>0.2051</v>
      </c>
      <c r="H63" t="s">
        <v>454</v>
      </c>
      <c r="I63">
        <v>0.17780000000000001</v>
      </c>
      <c r="J63" t="s">
        <v>454</v>
      </c>
      <c r="K63">
        <v>0.15559999999999999</v>
      </c>
      <c r="L63" t="s">
        <v>374</v>
      </c>
      <c r="M63">
        <v>0.2162</v>
      </c>
      <c r="N63" t="s">
        <v>454</v>
      </c>
      <c r="O63">
        <v>0.15379999999999999</v>
      </c>
      <c r="P63" t="s">
        <v>374</v>
      </c>
      <c r="Q63">
        <v>0.17949999999999999</v>
      </c>
      <c r="R63" t="s">
        <v>374</v>
      </c>
      <c r="S63">
        <v>0.1346</v>
      </c>
      <c r="T63" t="s">
        <v>374</v>
      </c>
      <c r="U63">
        <v>0.44729999999999998</v>
      </c>
      <c r="V63" t="s">
        <v>455</v>
      </c>
      <c r="W63">
        <v>0.37840000000000001</v>
      </c>
      <c r="X63" t="s">
        <v>456</v>
      </c>
      <c r="Y63">
        <v>0.70509999999999995</v>
      </c>
      <c r="Z63" t="s">
        <v>455</v>
      </c>
      <c r="AA63">
        <v>0.45779999999999998</v>
      </c>
      <c r="AB63" t="s">
        <v>455</v>
      </c>
      <c r="AC63">
        <v>0.37740000000000001</v>
      </c>
      <c r="AD63" t="s">
        <v>456</v>
      </c>
      <c r="AE63">
        <v>0.70269999999999999</v>
      </c>
      <c r="AF63" t="s">
        <v>455</v>
      </c>
      <c r="AG63">
        <v>0.46100000000000002</v>
      </c>
      <c r="AH63" t="s">
        <v>374</v>
      </c>
      <c r="AI63">
        <v>0.39290000000000003</v>
      </c>
      <c r="AJ63" t="s">
        <v>374</v>
      </c>
      <c r="AK63">
        <v>0.57689999999999997</v>
      </c>
      <c r="AL63" t="s">
        <v>455</v>
      </c>
      <c r="AM63">
        <v>0.13070000000000001</v>
      </c>
      <c r="AN63" t="s">
        <v>457</v>
      </c>
      <c r="AO63">
        <v>0.217</v>
      </c>
      <c r="AP63" t="s">
        <v>457</v>
      </c>
      <c r="AQ63">
        <v>9.35E-2</v>
      </c>
      <c r="AR63" t="s">
        <v>457</v>
      </c>
      <c r="AS63">
        <v>0.1847</v>
      </c>
      <c r="AT63" t="s">
        <v>457</v>
      </c>
      <c r="AU63">
        <v>0.33329999999999999</v>
      </c>
      <c r="AV63" t="s">
        <v>458</v>
      </c>
      <c r="AW63">
        <v>0.1608</v>
      </c>
      <c r="AX63" t="s">
        <v>457</v>
      </c>
      <c r="AY63">
        <v>0.1784</v>
      </c>
      <c r="AZ63" t="s">
        <v>376</v>
      </c>
      <c r="BA63">
        <v>0.19189999999999999</v>
      </c>
      <c r="BB63" t="s">
        <v>376</v>
      </c>
      <c r="BC63">
        <v>0.16669999999999999</v>
      </c>
      <c r="BD63" t="s">
        <v>376</v>
      </c>
      <c r="BE63">
        <v>0.46179999999999999</v>
      </c>
      <c r="BF63" t="s">
        <v>459</v>
      </c>
      <c r="BG63">
        <v>0.81820000000000004</v>
      </c>
      <c r="BH63" t="s">
        <v>378</v>
      </c>
      <c r="BI63">
        <v>0.39019999999999999</v>
      </c>
      <c r="BJ63" t="s">
        <v>459</v>
      </c>
      <c r="BK63">
        <v>0.60440000000000005</v>
      </c>
      <c r="BL63" t="s">
        <v>459</v>
      </c>
      <c r="BM63">
        <v>0.81820000000000004</v>
      </c>
      <c r="BN63" t="s">
        <v>378</v>
      </c>
      <c r="BO63">
        <v>0.62939999999999996</v>
      </c>
      <c r="BP63" t="s">
        <v>459</v>
      </c>
      <c r="BQ63">
        <v>0.61750000000000005</v>
      </c>
      <c r="BR63" t="s">
        <v>459</v>
      </c>
      <c r="BS63">
        <v>0.82609999999999995</v>
      </c>
      <c r="BT63" t="s">
        <v>378</v>
      </c>
      <c r="BU63">
        <v>0.59650000000000003</v>
      </c>
      <c r="BV63" t="s">
        <v>459</v>
      </c>
    </row>
    <row r="64" spans="1:74">
      <c r="A64" s="16"/>
      <c r="B64" t="s">
        <v>460</v>
      </c>
      <c r="C64">
        <v>0.36109999999999998</v>
      </c>
      <c r="D64" t="s">
        <v>461</v>
      </c>
      <c r="E64">
        <v>0.59089999999999998</v>
      </c>
      <c r="F64" t="s">
        <v>461</v>
      </c>
      <c r="G64">
        <v>0.26</v>
      </c>
      <c r="H64" t="s">
        <v>461</v>
      </c>
      <c r="I64">
        <v>0.36359999999999998</v>
      </c>
      <c r="J64" t="s">
        <v>461</v>
      </c>
      <c r="K64">
        <v>0.55559999999999998</v>
      </c>
      <c r="L64" t="s">
        <v>461</v>
      </c>
      <c r="M64">
        <v>0.27029999999999998</v>
      </c>
      <c r="N64" t="s">
        <v>461</v>
      </c>
      <c r="O64">
        <v>0.39219999999999999</v>
      </c>
      <c r="P64" t="s">
        <v>461</v>
      </c>
      <c r="Q64">
        <v>0.75</v>
      </c>
      <c r="R64" t="s">
        <v>462</v>
      </c>
      <c r="S64">
        <v>0.27779999999999999</v>
      </c>
      <c r="T64" t="s">
        <v>461</v>
      </c>
      <c r="U64">
        <v>0.74180000000000001</v>
      </c>
      <c r="V64" t="s">
        <v>461</v>
      </c>
      <c r="W64">
        <v>1</v>
      </c>
      <c r="X64" t="s">
        <v>463</v>
      </c>
      <c r="Y64">
        <v>0.62</v>
      </c>
      <c r="Z64" t="s">
        <v>461</v>
      </c>
      <c r="AA64">
        <v>0.65449999999999997</v>
      </c>
      <c r="AB64" t="s">
        <v>463</v>
      </c>
      <c r="AC64">
        <v>1</v>
      </c>
      <c r="AD64" t="s">
        <v>463</v>
      </c>
      <c r="AE64">
        <v>0.56759999999999999</v>
      </c>
      <c r="AF64" t="s">
        <v>464</v>
      </c>
      <c r="AG64">
        <v>0.67420000000000002</v>
      </c>
      <c r="AH64" t="s">
        <v>463</v>
      </c>
      <c r="AI64">
        <v>1</v>
      </c>
      <c r="AJ64" t="s">
        <v>462</v>
      </c>
      <c r="AK64">
        <v>0.55559999999999998</v>
      </c>
      <c r="AL64" t="s">
        <v>463</v>
      </c>
      <c r="AM64">
        <v>0.12659999999999999</v>
      </c>
      <c r="AN64" t="s">
        <v>465</v>
      </c>
      <c r="AO64">
        <v>0.75</v>
      </c>
      <c r="AP64" t="s">
        <v>466</v>
      </c>
      <c r="AQ64">
        <v>8.1500000000000003E-2</v>
      </c>
      <c r="AR64" t="s">
        <v>465</v>
      </c>
      <c r="AS64">
        <v>0.1658</v>
      </c>
      <c r="AT64" t="s">
        <v>467</v>
      </c>
      <c r="AU64">
        <v>0.7</v>
      </c>
      <c r="AV64" t="s">
        <v>466</v>
      </c>
      <c r="AW64">
        <v>0.1074</v>
      </c>
      <c r="AX64" t="s">
        <v>467</v>
      </c>
      <c r="AY64">
        <v>0.17749999999999999</v>
      </c>
      <c r="AZ64" t="s">
        <v>467</v>
      </c>
      <c r="BA64">
        <v>1</v>
      </c>
      <c r="BB64" t="s">
        <v>466</v>
      </c>
      <c r="BC64">
        <v>0.1163</v>
      </c>
      <c r="BD64" t="s">
        <v>467</v>
      </c>
      <c r="BE64">
        <v>0.31430000000000002</v>
      </c>
      <c r="BF64" t="s">
        <v>468</v>
      </c>
      <c r="BG64">
        <v>1</v>
      </c>
      <c r="BH64" t="s">
        <v>466</v>
      </c>
      <c r="BI64">
        <v>0.20369999999999999</v>
      </c>
      <c r="BJ64" t="s">
        <v>469</v>
      </c>
      <c r="BK64">
        <v>0.39729999999999999</v>
      </c>
      <c r="BL64" t="s">
        <v>468</v>
      </c>
      <c r="BM64">
        <v>1</v>
      </c>
      <c r="BN64" t="s">
        <v>465</v>
      </c>
      <c r="BO64">
        <v>0.2752</v>
      </c>
      <c r="BP64" t="s">
        <v>468</v>
      </c>
      <c r="BQ64">
        <v>0.42909999999999998</v>
      </c>
      <c r="BR64" t="s">
        <v>468</v>
      </c>
      <c r="BS64">
        <v>1</v>
      </c>
      <c r="BT64" t="s">
        <v>465</v>
      </c>
      <c r="BU64">
        <v>0.30230000000000001</v>
      </c>
      <c r="BV64" t="s">
        <v>468</v>
      </c>
    </row>
    <row r="65" spans="1:74">
      <c r="A65" s="16"/>
      <c r="B65" t="s">
        <v>470</v>
      </c>
      <c r="C65">
        <v>0.36359999999999998</v>
      </c>
      <c r="D65" t="s">
        <v>471</v>
      </c>
      <c r="E65">
        <v>0.625</v>
      </c>
      <c r="F65" t="s">
        <v>472</v>
      </c>
      <c r="G65">
        <v>0.36209999999999998</v>
      </c>
      <c r="H65" t="s">
        <v>473</v>
      </c>
      <c r="I65">
        <v>0.37109999999999999</v>
      </c>
      <c r="J65" t="s">
        <v>471</v>
      </c>
      <c r="K65">
        <v>0.625</v>
      </c>
      <c r="L65" t="s">
        <v>472</v>
      </c>
      <c r="M65">
        <v>0.35709999999999997</v>
      </c>
      <c r="N65" t="s">
        <v>473</v>
      </c>
      <c r="O65">
        <v>0.50700000000000001</v>
      </c>
      <c r="P65" t="s">
        <v>471</v>
      </c>
      <c r="Q65">
        <v>0.625</v>
      </c>
      <c r="R65" t="s">
        <v>472</v>
      </c>
      <c r="S65">
        <v>0.46339999999999998</v>
      </c>
      <c r="T65" t="s">
        <v>474</v>
      </c>
      <c r="U65">
        <v>0.98099999999999998</v>
      </c>
      <c r="V65" t="s">
        <v>475</v>
      </c>
      <c r="W65">
        <v>0.97919999999999996</v>
      </c>
      <c r="X65" t="s">
        <v>475</v>
      </c>
      <c r="Y65">
        <v>0.98280000000000001</v>
      </c>
      <c r="Z65" t="s">
        <v>475</v>
      </c>
      <c r="AA65">
        <v>0.97970000000000002</v>
      </c>
      <c r="AB65" t="s">
        <v>475</v>
      </c>
      <c r="AC65">
        <v>0.97729999999999995</v>
      </c>
      <c r="AD65" t="s">
        <v>475</v>
      </c>
      <c r="AE65">
        <v>0.98209999999999997</v>
      </c>
      <c r="AF65" t="s">
        <v>475</v>
      </c>
      <c r="AG65">
        <v>0.97050000000000003</v>
      </c>
      <c r="AH65" t="s">
        <v>475</v>
      </c>
      <c r="AI65">
        <v>0.96550000000000002</v>
      </c>
      <c r="AJ65" t="s">
        <v>475</v>
      </c>
      <c r="AK65">
        <v>0.97560000000000002</v>
      </c>
      <c r="AL65" t="s">
        <v>476</v>
      </c>
      <c r="AM65">
        <v>0.19350000000000001</v>
      </c>
      <c r="AN65" t="s">
        <v>477</v>
      </c>
      <c r="AO65">
        <v>0.43859999999999999</v>
      </c>
      <c r="AP65" t="s">
        <v>478</v>
      </c>
      <c r="AQ65">
        <v>0.1303</v>
      </c>
      <c r="AR65" t="s">
        <v>479</v>
      </c>
      <c r="AS65">
        <v>0.28860000000000002</v>
      </c>
      <c r="AT65" t="s">
        <v>477</v>
      </c>
      <c r="AU65">
        <v>0.46150000000000002</v>
      </c>
      <c r="AV65" t="s">
        <v>478</v>
      </c>
      <c r="AW65">
        <v>0.2263</v>
      </c>
      <c r="AX65" t="s">
        <v>479</v>
      </c>
      <c r="AY65">
        <v>0.37909999999999999</v>
      </c>
      <c r="AZ65" t="s">
        <v>480</v>
      </c>
      <c r="BA65">
        <v>0.59519999999999995</v>
      </c>
      <c r="BB65" t="s">
        <v>481</v>
      </c>
      <c r="BC65">
        <v>0.30299999999999999</v>
      </c>
      <c r="BD65" t="s">
        <v>479</v>
      </c>
      <c r="BE65">
        <v>0.55759999999999998</v>
      </c>
      <c r="BF65" t="s">
        <v>478</v>
      </c>
      <c r="BG65">
        <v>1</v>
      </c>
      <c r="BH65" t="s">
        <v>477</v>
      </c>
      <c r="BI65">
        <v>0.3866</v>
      </c>
      <c r="BJ65" t="s">
        <v>478</v>
      </c>
      <c r="BK65">
        <v>0.76019999999999999</v>
      </c>
      <c r="BL65" t="s">
        <v>478</v>
      </c>
      <c r="BM65">
        <v>1</v>
      </c>
      <c r="BN65" t="s">
        <v>477</v>
      </c>
      <c r="BO65">
        <v>0.61309999999999998</v>
      </c>
      <c r="BP65" t="s">
        <v>478</v>
      </c>
      <c r="BQ65">
        <v>0.79400000000000004</v>
      </c>
      <c r="BR65" t="s">
        <v>480</v>
      </c>
      <c r="BS65">
        <v>1</v>
      </c>
      <c r="BT65" t="s">
        <v>477</v>
      </c>
      <c r="BU65">
        <v>0.66669999999999996</v>
      </c>
      <c r="BV65" t="s">
        <v>480</v>
      </c>
    </row>
    <row r="66" spans="1:74">
      <c r="A66" s="16"/>
      <c r="B66" t="s">
        <v>482</v>
      </c>
      <c r="C66">
        <v>0</v>
      </c>
      <c r="D66" t="s">
        <v>483</v>
      </c>
      <c r="E66">
        <v>0</v>
      </c>
      <c r="F66" t="s">
        <v>483</v>
      </c>
      <c r="G66">
        <v>0</v>
      </c>
      <c r="H66" t="s">
        <v>483</v>
      </c>
      <c r="I66">
        <v>0</v>
      </c>
      <c r="J66" t="s">
        <v>483</v>
      </c>
      <c r="K66">
        <v>0</v>
      </c>
      <c r="L66" t="s">
        <v>483</v>
      </c>
      <c r="M66">
        <v>0</v>
      </c>
      <c r="N66" t="s">
        <v>483</v>
      </c>
      <c r="O66">
        <v>0</v>
      </c>
      <c r="P66" t="s">
        <v>483</v>
      </c>
      <c r="Q66">
        <v>0</v>
      </c>
      <c r="R66" t="s">
        <v>483</v>
      </c>
      <c r="S66">
        <v>0</v>
      </c>
      <c r="T66" t="s">
        <v>483</v>
      </c>
      <c r="U66">
        <v>0</v>
      </c>
      <c r="V66" t="s">
        <v>483</v>
      </c>
      <c r="W66">
        <v>0</v>
      </c>
      <c r="X66" t="s">
        <v>483</v>
      </c>
      <c r="Y66">
        <v>0</v>
      </c>
      <c r="Z66" t="s">
        <v>483</v>
      </c>
      <c r="AA66">
        <v>0</v>
      </c>
      <c r="AB66" t="s">
        <v>483</v>
      </c>
      <c r="AC66">
        <v>0</v>
      </c>
      <c r="AD66" t="s">
        <v>483</v>
      </c>
      <c r="AE66">
        <v>0</v>
      </c>
      <c r="AF66" t="s">
        <v>483</v>
      </c>
      <c r="AG66">
        <v>0</v>
      </c>
      <c r="AH66" t="s">
        <v>483</v>
      </c>
      <c r="AI66">
        <v>0</v>
      </c>
      <c r="AJ66" t="s">
        <v>483</v>
      </c>
      <c r="AK66">
        <v>0</v>
      </c>
      <c r="AL66" t="s">
        <v>483</v>
      </c>
      <c r="AM66">
        <v>1.6500000000000001E-2</v>
      </c>
      <c r="AN66" t="s">
        <v>484</v>
      </c>
      <c r="AO66">
        <v>0.1176</v>
      </c>
      <c r="AP66" t="s">
        <v>484</v>
      </c>
      <c r="AQ66">
        <v>8.8000000000000005E-3</v>
      </c>
      <c r="AR66" t="s">
        <v>484</v>
      </c>
      <c r="AS66">
        <v>2.9600000000000001E-2</v>
      </c>
      <c r="AT66" t="s">
        <v>484</v>
      </c>
      <c r="AU66">
        <v>0.33329999999999999</v>
      </c>
      <c r="AV66" t="s">
        <v>485</v>
      </c>
      <c r="AW66">
        <v>1.6E-2</v>
      </c>
      <c r="AX66" t="s">
        <v>484</v>
      </c>
      <c r="AY66">
        <v>3.7699999999999997E-2</v>
      </c>
      <c r="AZ66" t="s">
        <v>484</v>
      </c>
      <c r="BA66">
        <v>0.33329999999999999</v>
      </c>
      <c r="BB66" t="s">
        <v>486</v>
      </c>
      <c r="BC66">
        <v>2.0799999999999999E-2</v>
      </c>
      <c r="BD66" t="s">
        <v>484</v>
      </c>
      <c r="BE66">
        <v>0.15770000000000001</v>
      </c>
      <c r="BF66" t="s">
        <v>487</v>
      </c>
      <c r="BG66">
        <v>1</v>
      </c>
      <c r="BH66" t="s">
        <v>488</v>
      </c>
      <c r="BI66">
        <v>9.2899999999999996E-2</v>
      </c>
      <c r="BJ66" t="s">
        <v>487</v>
      </c>
      <c r="BK66">
        <v>0.1273</v>
      </c>
      <c r="BL66" t="s">
        <v>484</v>
      </c>
      <c r="BM66">
        <v>1</v>
      </c>
      <c r="BN66" t="s">
        <v>488</v>
      </c>
      <c r="BO66">
        <v>7.1999999999999995E-2</v>
      </c>
      <c r="BP66" t="s">
        <v>484</v>
      </c>
      <c r="BQ66">
        <v>0.15090000000000001</v>
      </c>
      <c r="BR66" t="s">
        <v>484</v>
      </c>
      <c r="BS66">
        <v>1</v>
      </c>
      <c r="BT66" t="s">
        <v>486</v>
      </c>
      <c r="BU66">
        <v>8.3299999999999999E-2</v>
      </c>
      <c r="BV66" t="s">
        <v>484</v>
      </c>
    </row>
    <row r="67" spans="1:74">
      <c r="A67" s="16"/>
      <c r="B67" t="s">
        <v>489</v>
      </c>
      <c r="C67">
        <v>0</v>
      </c>
      <c r="D67" t="s">
        <v>490</v>
      </c>
      <c r="E67">
        <v>0</v>
      </c>
      <c r="F67" t="s">
        <v>490</v>
      </c>
      <c r="G67">
        <v>0</v>
      </c>
      <c r="H67" t="s">
        <v>490</v>
      </c>
      <c r="I67">
        <v>0</v>
      </c>
      <c r="J67" t="s">
        <v>490</v>
      </c>
      <c r="K67">
        <v>0</v>
      </c>
      <c r="L67" t="s">
        <v>490</v>
      </c>
      <c r="M67">
        <v>0</v>
      </c>
      <c r="N67" t="s">
        <v>490</v>
      </c>
      <c r="O67">
        <v>0</v>
      </c>
      <c r="P67" t="s">
        <v>490</v>
      </c>
      <c r="Q67">
        <v>0</v>
      </c>
      <c r="R67" t="s">
        <v>490</v>
      </c>
      <c r="S67">
        <v>0</v>
      </c>
      <c r="T67" t="s">
        <v>490</v>
      </c>
      <c r="U67">
        <v>0.20100000000000001</v>
      </c>
      <c r="V67" t="s">
        <v>454</v>
      </c>
      <c r="W67">
        <v>0.15</v>
      </c>
      <c r="X67" t="s">
        <v>454</v>
      </c>
      <c r="Y67">
        <v>0.30430000000000001</v>
      </c>
      <c r="Z67" t="s">
        <v>454</v>
      </c>
      <c r="AA67">
        <v>0.253</v>
      </c>
      <c r="AB67" t="s">
        <v>454</v>
      </c>
      <c r="AC67">
        <v>0.1875</v>
      </c>
      <c r="AD67" t="s">
        <v>454</v>
      </c>
      <c r="AE67">
        <v>0.38890000000000002</v>
      </c>
      <c r="AF67" t="s">
        <v>454</v>
      </c>
      <c r="AG67">
        <v>0</v>
      </c>
      <c r="AH67" t="s">
        <v>490</v>
      </c>
      <c r="AI67">
        <v>0</v>
      </c>
      <c r="AJ67" t="s">
        <v>490</v>
      </c>
      <c r="AK67">
        <v>0</v>
      </c>
      <c r="AL67" t="s">
        <v>490</v>
      </c>
      <c r="AM67">
        <v>8.6E-3</v>
      </c>
      <c r="AN67" t="s">
        <v>457</v>
      </c>
      <c r="AO67">
        <v>0.05</v>
      </c>
      <c r="AP67" t="s">
        <v>457</v>
      </c>
      <c r="AQ67">
        <v>4.7000000000000002E-3</v>
      </c>
      <c r="AR67" t="s">
        <v>457</v>
      </c>
      <c r="AS67">
        <v>2.0400000000000001E-2</v>
      </c>
      <c r="AT67" t="s">
        <v>457</v>
      </c>
      <c r="AU67">
        <v>6.25E-2</v>
      </c>
      <c r="AV67" t="s">
        <v>457</v>
      </c>
      <c r="AW67">
        <v>1.2200000000000001E-2</v>
      </c>
      <c r="AX67" t="s">
        <v>457</v>
      </c>
      <c r="AY67">
        <v>0</v>
      </c>
      <c r="AZ67" t="s">
        <v>491</v>
      </c>
      <c r="BA67">
        <v>0</v>
      </c>
      <c r="BB67" t="s">
        <v>491</v>
      </c>
      <c r="BC67">
        <v>0</v>
      </c>
      <c r="BD67" t="s">
        <v>491</v>
      </c>
      <c r="BE67">
        <v>0.10879999999999999</v>
      </c>
      <c r="BF67" t="s">
        <v>457</v>
      </c>
      <c r="BG67">
        <v>0.5</v>
      </c>
      <c r="BH67" t="s">
        <v>457</v>
      </c>
      <c r="BI67">
        <v>6.0999999999999999E-2</v>
      </c>
      <c r="BJ67" t="s">
        <v>457</v>
      </c>
      <c r="BK67">
        <v>0.25290000000000001</v>
      </c>
      <c r="BL67" t="s">
        <v>457</v>
      </c>
      <c r="BM67">
        <v>0.63639999999999997</v>
      </c>
      <c r="BN67" t="s">
        <v>492</v>
      </c>
      <c r="BO67">
        <v>0.1585</v>
      </c>
      <c r="BP67" t="s">
        <v>457</v>
      </c>
      <c r="BQ67">
        <v>3.9199999999999999E-2</v>
      </c>
      <c r="BR67" t="s">
        <v>457</v>
      </c>
      <c r="BS67">
        <v>1</v>
      </c>
      <c r="BT67" t="s">
        <v>457</v>
      </c>
      <c r="BU67">
        <v>0.02</v>
      </c>
      <c r="BV67" t="s">
        <v>457</v>
      </c>
    </row>
    <row r="68" spans="1:74">
      <c r="A68" s="16"/>
      <c r="B68" t="s">
        <v>493</v>
      </c>
      <c r="C68">
        <v>0.2346</v>
      </c>
      <c r="D68" t="s">
        <v>494</v>
      </c>
      <c r="E68">
        <v>0.3</v>
      </c>
      <c r="F68" t="s">
        <v>494</v>
      </c>
      <c r="G68">
        <v>0.34860000000000002</v>
      </c>
      <c r="H68" t="s">
        <v>495</v>
      </c>
      <c r="I68">
        <v>0.16539999999999999</v>
      </c>
      <c r="J68" t="s">
        <v>496</v>
      </c>
      <c r="K68">
        <v>0.26190000000000002</v>
      </c>
      <c r="L68" t="s">
        <v>496</v>
      </c>
      <c r="M68">
        <v>0.2198</v>
      </c>
      <c r="N68" t="s">
        <v>497</v>
      </c>
      <c r="O68">
        <v>0.2</v>
      </c>
      <c r="P68" t="s">
        <v>496</v>
      </c>
      <c r="Q68">
        <v>0.27500000000000002</v>
      </c>
      <c r="R68" t="s">
        <v>496</v>
      </c>
      <c r="S68">
        <v>0.15709999999999999</v>
      </c>
      <c r="T68" t="s">
        <v>496</v>
      </c>
      <c r="U68">
        <v>0.74129999999999996</v>
      </c>
      <c r="V68" t="s">
        <v>498</v>
      </c>
      <c r="W68">
        <v>0.72219999999999995</v>
      </c>
      <c r="X68" t="s">
        <v>498</v>
      </c>
      <c r="Y68">
        <v>0.79820000000000002</v>
      </c>
      <c r="Z68" t="s">
        <v>497</v>
      </c>
      <c r="AA68">
        <v>0.75529999999999997</v>
      </c>
      <c r="AB68" t="s">
        <v>498</v>
      </c>
      <c r="AC68">
        <v>0.69699999999999995</v>
      </c>
      <c r="AD68" t="s">
        <v>498</v>
      </c>
      <c r="AE68">
        <v>0.82420000000000004</v>
      </c>
      <c r="AF68" t="s">
        <v>498</v>
      </c>
      <c r="AG68">
        <v>0.72130000000000005</v>
      </c>
      <c r="AH68" t="s">
        <v>498</v>
      </c>
      <c r="AI68">
        <v>0.66669999999999996</v>
      </c>
      <c r="AJ68" t="s">
        <v>498</v>
      </c>
      <c r="AK68">
        <v>0.85709999999999997</v>
      </c>
      <c r="AL68" t="s">
        <v>496</v>
      </c>
      <c r="AM68">
        <v>0.16520000000000001</v>
      </c>
      <c r="AN68" t="s">
        <v>499</v>
      </c>
      <c r="AO68">
        <v>0.4</v>
      </c>
      <c r="AP68" t="s">
        <v>500</v>
      </c>
      <c r="AQ68">
        <v>0.188</v>
      </c>
      <c r="AR68" t="s">
        <v>499</v>
      </c>
      <c r="AS68">
        <v>0.153</v>
      </c>
      <c r="AT68" t="s">
        <v>499</v>
      </c>
      <c r="AU68">
        <v>0.45829999999999999</v>
      </c>
      <c r="AV68" t="s">
        <v>500</v>
      </c>
      <c r="AW68">
        <v>0.16869999999999999</v>
      </c>
      <c r="AX68" t="s">
        <v>499</v>
      </c>
      <c r="AY68">
        <v>0.17199999999999999</v>
      </c>
      <c r="AZ68" t="s">
        <v>499</v>
      </c>
      <c r="BA68">
        <v>0.4783</v>
      </c>
      <c r="BB68" t="s">
        <v>500</v>
      </c>
      <c r="BC68">
        <v>0.13239999999999999</v>
      </c>
      <c r="BD68" t="s">
        <v>501</v>
      </c>
      <c r="BE68">
        <v>0.60340000000000005</v>
      </c>
      <c r="BF68" t="s">
        <v>502</v>
      </c>
      <c r="BG68">
        <v>1</v>
      </c>
      <c r="BH68" t="s">
        <v>502</v>
      </c>
      <c r="BI68">
        <v>0.52</v>
      </c>
      <c r="BJ68" t="s">
        <v>503</v>
      </c>
      <c r="BK68">
        <v>0.74719999999999998</v>
      </c>
      <c r="BL68" t="s">
        <v>502</v>
      </c>
      <c r="BM68">
        <v>1</v>
      </c>
      <c r="BN68" t="s">
        <v>502</v>
      </c>
      <c r="BO68">
        <v>0.66869999999999996</v>
      </c>
      <c r="BP68" t="s">
        <v>503</v>
      </c>
      <c r="BQ68">
        <v>0.74399999999999999</v>
      </c>
      <c r="BR68" t="s">
        <v>503</v>
      </c>
      <c r="BS68">
        <v>1</v>
      </c>
      <c r="BT68" t="s">
        <v>502</v>
      </c>
      <c r="BU68">
        <v>0.63970000000000005</v>
      </c>
      <c r="BV68" t="s">
        <v>503</v>
      </c>
    </row>
    <row r="69" spans="1:74">
      <c r="A69" s="16"/>
      <c r="B69" t="s">
        <v>504</v>
      </c>
      <c r="C69">
        <v>0.21840000000000001</v>
      </c>
      <c r="D69" t="s">
        <v>505</v>
      </c>
      <c r="E69">
        <v>0.25330000000000003</v>
      </c>
      <c r="F69" t="s">
        <v>505</v>
      </c>
      <c r="G69">
        <v>0.19189999999999999</v>
      </c>
      <c r="H69" t="s">
        <v>505</v>
      </c>
      <c r="I69">
        <v>0.25169999999999998</v>
      </c>
      <c r="J69" t="s">
        <v>505</v>
      </c>
      <c r="K69">
        <v>0.34620000000000001</v>
      </c>
      <c r="L69" t="s">
        <v>505</v>
      </c>
      <c r="M69">
        <v>0.1978</v>
      </c>
      <c r="N69" t="s">
        <v>505</v>
      </c>
      <c r="O69">
        <v>0.26669999999999999</v>
      </c>
      <c r="P69" t="s">
        <v>505</v>
      </c>
      <c r="Q69">
        <v>0.38100000000000001</v>
      </c>
      <c r="R69" t="s">
        <v>505</v>
      </c>
      <c r="S69">
        <v>0.21790000000000001</v>
      </c>
      <c r="T69" t="s">
        <v>506</v>
      </c>
      <c r="U69">
        <v>0.66439999999999999</v>
      </c>
      <c r="V69" t="s">
        <v>505</v>
      </c>
      <c r="W69">
        <v>0.62649999999999995</v>
      </c>
      <c r="X69" t="s">
        <v>505</v>
      </c>
      <c r="Y69">
        <v>0.70709999999999995</v>
      </c>
      <c r="Z69" t="s">
        <v>505</v>
      </c>
      <c r="AA69">
        <v>0.70430000000000004</v>
      </c>
      <c r="AB69" t="s">
        <v>505</v>
      </c>
      <c r="AC69">
        <v>0.63460000000000005</v>
      </c>
      <c r="AD69" t="s">
        <v>505</v>
      </c>
      <c r="AE69">
        <v>0.79120000000000001</v>
      </c>
      <c r="AF69" t="s">
        <v>505</v>
      </c>
      <c r="AG69">
        <v>0.70040000000000002</v>
      </c>
      <c r="AH69" t="s">
        <v>505</v>
      </c>
      <c r="AI69">
        <v>0.64290000000000003</v>
      </c>
      <c r="AJ69" t="s">
        <v>505</v>
      </c>
      <c r="AK69">
        <v>0.76919999999999999</v>
      </c>
      <c r="AL69" t="s">
        <v>505</v>
      </c>
      <c r="AM69">
        <v>0.13150000000000001</v>
      </c>
      <c r="AN69" t="s">
        <v>507</v>
      </c>
      <c r="AO69">
        <v>0.32</v>
      </c>
      <c r="AP69" t="s">
        <v>507</v>
      </c>
      <c r="AQ69">
        <v>8.2799999999999999E-2</v>
      </c>
      <c r="AR69" t="s">
        <v>508</v>
      </c>
      <c r="AS69">
        <v>0.18340000000000001</v>
      </c>
      <c r="AT69" t="s">
        <v>507</v>
      </c>
      <c r="AU69">
        <v>0.40379999999999999</v>
      </c>
      <c r="AV69" t="s">
        <v>507</v>
      </c>
      <c r="AW69">
        <v>0.12989999999999999</v>
      </c>
      <c r="AX69" t="s">
        <v>508</v>
      </c>
      <c r="AY69">
        <v>0.20810000000000001</v>
      </c>
      <c r="AZ69" t="s">
        <v>508</v>
      </c>
      <c r="BA69">
        <v>0.45240000000000002</v>
      </c>
      <c r="BB69" t="s">
        <v>507</v>
      </c>
      <c r="BC69">
        <v>0.15859999999999999</v>
      </c>
      <c r="BD69" t="s">
        <v>508</v>
      </c>
      <c r="BE69">
        <v>0.46910000000000002</v>
      </c>
      <c r="BF69" t="s">
        <v>507</v>
      </c>
      <c r="BG69">
        <v>0.73329999999999995</v>
      </c>
      <c r="BH69" t="s">
        <v>507</v>
      </c>
      <c r="BI69">
        <v>0.3448</v>
      </c>
      <c r="BJ69" t="s">
        <v>507</v>
      </c>
      <c r="BK69">
        <v>0.58130000000000004</v>
      </c>
      <c r="BL69" t="s">
        <v>507</v>
      </c>
      <c r="BM69">
        <v>0.75</v>
      </c>
      <c r="BN69" t="s">
        <v>507</v>
      </c>
      <c r="BO69">
        <v>0.47460000000000002</v>
      </c>
      <c r="BP69" t="s">
        <v>507</v>
      </c>
      <c r="BQ69">
        <v>0.58579999999999999</v>
      </c>
      <c r="BR69" t="s">
        <v>507</v>
      </c>
      <c r="BS69">
        <v>0.81399999999999995</v>
      </c>
      <c r="BT69" t="s">
        <v>508</v>
      </c>
      <c r="BU69">
        <v>0.47589999999999999</v>
      </c>
      <c r="BV69" t="s">
        <v>507</v>
      </c>
    </row>
    <row r="70" spans="1:74">
      <c r="A70" s="19" t="s">
        <v>523</v>
      </c>
      <c r="B70" t="s">
        <v>510</v>
      </c>
      <c r="C70">
        <v>0.252</v>
      </c>
      <c r="D70" t="s">
        <v>524</v>
      </c>
      <c r="E70">
        <v>0.28570000000000001</v>
      </c>
      <c r="F70" t="s">
        <v>525</v>
      </c>
      <c r="G70">
        <v>0.27589999999999998</v>
      </c>
      <c r="H70" t="s">
        <v>524</v>
      </c>
      <c r="I70">
        <v>0.14080000000000001</v>
      </c>
      <c r="J70" t="s">
        <v>524</v>
      </c>
      <c r="K70">
        <v>0.1875</v>
      </c>
      <c r="L70" t="s">
        <v>525</v>
      </c>
      <c r="M70">
        <v>0.125</v>
      </c>
      <c r="N70" t="s">
        <v>524</v>
      </c>
      <c r="O70">
        <v>0</v>
      </c>
      <c r="P70" t="s">
        <v>526</v>
      </c>
      <c r="Q70">
        <v>0</v>
      </c>
      <c r="R70" t="s">
        <v>526</v>
      </c>
      <c r="S70">
        <v>0</v>
      </c>
      <c r="T70" t="s">
        <v>526</v>
      </c>
      <c r="U70">
        <v>0.56599999999999995</v>
      </c>
      <c r="V70" t="s">
        <v>524</v>
      </c>
      <c r="W70">
        <v>0.6522</v>
      </c>
      <c r="X70" t="s">
        <v>524</v>
      </c>
      <c r="Y70">
        <v>0.5</v>
      </c>
      <c r="Z70" t="s">
        <v>524</v>
      </c>
      <c r="AA70">
        <v>0.3755</v>
      </c>
      <c r="AB70" t="s">
        <v>524</v>
      </c>
      <c r="AC70">
        <v>0.81820000000000004</v>
      </c>
      <c r="AD70" t="s">
        <v>527</v>
      </c>
      <c r="AE70">
        <v>0.32500000000000001</v>
      </c>
      <c r="AF70" t="s">
        <v>524</v>
      </c>
      <c r="AG70">
        <v>0.2424</v>
      </c>
      <c r="AH70" t="s">
        <v>527</v>
      </c>
      <c r="AI70">
        <v>0.8</v>
      </c>
      <c r="AJ70" t="s">
        <v>527</v>
      </c>
      <c r="AK70">
        <v>0.1429</v>
      </c>
      <c r="AL70" t="s">
        <v>527</v>
      </c>
      <c r="AM70">
        <v>0.21240000000000001</v>
      </c>
      <c r="AN70" t="s">
        <v>528</v>
      </c>
      <c r="AO70">
        <v>0.42859999999999998</v>
      </c>
      <c r="AP70" t="s">
        <v>529</v>
      </c>
      <c r="AQ70">
        <v>0.15290000000000001</v>
      </c>
      <c r="AR70" t="s">
        <v>528</v>
      </c>
      <c r="AS70">
        <v>0.13039999999999999</v>
      </c>
      <c r="AT70" t="s">
        <v>528</v>
      </c>
      <c r="AU70">
        <v>0.3125</v>
      </c>
      <c r="AV70" t="s">
        <v>529</v>
      </c>
      <c r="AW70">
        <v>8.4900000000000003E-2</v>
      </c>
      <c r="AX70" t="s">
        <v>528</v>
      </c>
      <c r="AY70">
        <v>0.15379999999999999</v>
      </c>
      <c r="AZ70" t="s">
        <v>530</v>
      </c>
      <c r="BA70">
        <v>0.66669999999999996</v>
      </c>
      <c r="BB70" t="s">
        <v>531</v>
      </c>
      <c r="BC70">
        <v>9.6199999999999994E-2</v>
      </c>
      <c r="BD70" t="s">
        <v>530</v>
      </c>
      <c r="BE70">
        <v>0.44640000000000002</v>
      </c>
      <c r="BF70" t="s">
        <v>532</v>
      </c>
      <c r="BG70">
        <v>0.8387</v>
      </c>
      <c r="BH70" t="s">
        <v>533</v>
      </c>
      <c r="BI70">
        <v>0.33119999999999999</v>
      </c>
      <c r="BJ70" t="s">
        <v>532</v>
      </c>
      <c r="BK70">
        <v>0.33139999999999997</v>
      </c>
      <c r="BL70" t="s">
        <v>532</v>
      </c>
      <c r="BM70">
        <v>0.81820000000000004</v>
      </c>
      <c r="BN70" t="s">
        <v>533</v>
      </c>
      <c r="BO70">
        <v>0.26419999999999999</v>
      </c>
      <c r="BP70" t="s">
        <v>532</v>
      </c>
      <c r="BQ70">
        <v>0.39340000000000003</v>
      </c>
      <c r="BR70" t="s">
        <v>530</v>
      </c>
      <c r="BS70">
        <v>1</v>
      </c>
      <c r="BT70" t="s">
        <v>531</v>
      </c>
      <c r="BU70">
        <v>0.26919999999999999</v>
      </c>
      <c r="BV70" t="s">
        <v>534</v>
      </c>
    </row>
    <row r="71" spans="1:74">
      <c r="A71" s="19"/>
      <c r="B71" t="s">
        <v>511</v>
      </c>
      <c r="C71">
        <v>0.17949999999999999</v>
      </c>
      <c r="D71" t="s">
        <v>535</v>
      </c>
      <c r="E71">
        <v>0.4118</v>
      </c>
      <c r="F71" t="s">
        <v>535</v>
      </c>
      <c r="G71">
        <v>0.16389999999999999</v>
      </c>
      <c r="H71" t="s">
        <v>536</v>
      </c>
      <c r="I71">
        <v>8.5099999999999995E-2</v>
      </c>
      <c r="J71" t="s">
        <v>535</v>
      </c>
      <c r="K71">
        <v>0.28570000000000001</v>
      </c>
      <c r="L71" t="s">
        <v>535</v>
      </c>
      <c r="M71">
        <v>0.05</v>
      </c>
      <c r="N71" t="s">
        <v>535</v>
      </c>
      <c r="O71">
        <v>0</v>
      </c>
      <c r="P71" t="s">
        <v>535</v>
      </c>
      <c r="Q71">
        <v>0</v>
      </c>
      <c r="R71" t="s">
        <v>537</v>
      </c>
      <c r="S71">
        <v>0</v>
      </c>
      <c r="T71" t="s">
        <v>535</v>
      </c>
      <c r="U71">
        <v>0.52569999999999995</v>
      </c>
      <c r="V71" t="s">
        <v>535</v>
      </c>
      <c r="W71">
        <v>0.64710000000000001</v>
      </c>
      <c r="X71" t="s">
        <v>535</v>
      </c>
      <c r="Y71">
        <v>0.45900000000000002</v>
      </c>
      <c r="Z71" t="s">
        <v>538</v>
      </c>
      <c r="AA71">
        <v>0.2727</v>
      </c>
      <c r="AB71" t="s">
        <v>535</v>
      </c>
      <c r="AC71">
        <v>0.42859999999999998</v>
      </c>
      <c r="AD71" t="s">
        <v>535</v>
      </c>
      <c r="AE71">
        <v>0.25</v>
      </c>
      <c r="AF71" t="s">
        <v>538</v>
      </c>
      <c r="AG71">
        <v>6.9000000000000006E-2</v>
      </c>
      <c r="AH71" t="s">
        <v>539</v>
      </c>
      <c r="AI71">
        <v>0.1</v>
      </c>
      <c r="AJ71" t="s">
        <v>539</v>
      </c>
      <c r="AK71">
        <v>5.2600000000000001E-2</v>
      </c>
      <c r="AL71" t="s">
        <v>539</v>
      </c>
      <c r="AM71">
        <v>0.13789999999999999</v>
      </c>
      <c r="AN71" t="s">
        <v>540</v>
      </c>
      <c r="AO71">
        <v>0.52939999999999998</v>
      </c>
      <c r="AP71" t="s">
        <v>541</v>
      </c>
      <c r="AQ71">
        <v>0.1074</v>
      </c>
      <c r="AR71" t="s">
        <v>540</v>
      </c>
      <c r="AS71">
        <v>5.9400000000000001E-2</v>
      </c>
      <c r="AT71" t="s">
        <v>541</v>
      </c>
      <c r="AU71">
        <v>0.42859999999999998</v>
      </c>
      <c r="AV71" t="s">
        <v>541</v>
      </c>
      <c r="AW71">
        <v>3.1899999999999998E-2</v>
      </c>
      <c r="AX71" t="s">
        <v>541</v>
      </c>
      <c r="AY71">
        <v>0</v>
      </c>
      <c r="AZ71" t="s">
        <v>541</v>
      </c>
      <c r="BA71">
        <v>0</v>
      </c>
      <c r="BB71" t="s">
        <v>542</v>
      </c>
      <c r="BC71">
        <v>0</v>
      </c>
      <c r="BD71" t="s">
        <v>541</v>
      </c>
      <c r="BE71">
        <v>0.44190000000000002</v>
      </c>
      <c r="BF71" t="s">
        <v>541</v>
      </c>
      <c r="BG71">
        <v>0.66669999999999996</v>
      </c>
      <c r="BH71" t="s">
        <v>543</v>
      </c>
      <c r="BI71">
        <v>0.33560000000000001</v>
      </c>
      <c r="BJ71" t="s">
        <v>541</v>
      </c>
      <c r="BK71">
        <v>0.2747</v>
      </c>
      <c r="BL71" t="s">
        <v>541</v>
      </c>
      <c r="BM71">
        <v>0.42859999999999998</v>
      </c>
      <c r="BN71" t="s">
        <v>541</v>
      </c>
      <c r="BO71">
        <v>0.2021</v>
      </c>
      <c r="BP71" t="s">
        <v>541</v>
      </c>
      <c r="BQ71">
        <v>3.6999999999999998E-2</v>
      </c>
      <c r="BR71" t="s">
        <v>544</v>
      </c>
      <c r="BS71">
        <v>0.1</v>
      </c>
      <c r="BT71" t="s">
        <v>544</v>
      </c>
      <c r="BU71">
        <v>2.2700000000000001E-2</v>
      </c>
      <c r="BV71" t="s">
        <v>544</v>
      </c>
    </row>
    <row r="72" spans="1:74">
      <c r="A72" s="19"/>
      <c r="B72" t="s">
        <v>512</v>
      </c>
      <c r="C72">
        <v>7.6899999999999996E-2</v>
      </c>
      <c r="D72" t="s">
        <v>545</v>
      </c>
      <c r="E72">
        <v>0.125</v>
      </c>
      <c r="F72" t="s">
        <v>545</v>
      </c>
      <c r="G72">
        <v>6.9400000000000003E-2</v>
      </c>
      <c r="H72" t="s">
        <v>546</v>
      </c>
      <c r="I72">
        <v>7.4099999999999999E-2</v>
      </c>
      <c r="J72" t="s">
        <v>546</v>
      </c>
      <c r="K72">
        <v>0.22220000000000001</v>
      </c>
      <c r="L72" t="s">
        <v>546</v>
      </c>
      <c r="M72">
        <v>4.4400000000000002E-2</v>
      </c>
      <c r="N72" t="s">
        <v>545</v>
      </c>
      <c r="O72">
        <v>0</v>
      </c>
      <c r="P72" t="s">
        <v>547</v>
      </c>
      <c r="Q72">
        <v>0</v>
      </c>
      <c r="R72" t="s">
        <v>545</v>
      </c>
      <c r="S72">
        <v>0</v>
      </c>
      <c r="T72" t="s">
        <v>547</v>
      </c>
      <c r="U72">
        <v>0.79020000000000001</v>
      </c>
      <c r="V72" t="s">
        <v>546</v>
      </c>
      <c r="W72">
        <v>0.91669999999999996</v>
      </c>
      <c r="X72" t="s">
        <v>546</v>
      </c>
      <c r="Y72">
        <v>0.69440000000000002</v>
      </c>
      <c r="Z72" t="s">
        <v>546</v>
      </c>
      <c r="AA72">
        <v>0.7792</v>
      </c>
      <c r="AB72" t="s">
        <v>546</v>
      </c>
      <c r="AC72">
        <v>0.9375</v>
      </c>
      <c r="AD72" t="s">
        <v>546</v>
      </c>
      <c r="AE72">
        <v>0.66669999999999996</v>
      </c>
      <c r="AF72" t="s">
        <v>546</v>
      </c>
      <c r="AG72">
        <v>0.78049999999999997</v>
      </c>
      <c r="AH72" t="s">
        <v>546</v>
      </c>
      <c r="AI72">
        <v>1</v>
      </c>
      <c r="AJ72" t="s">
        <v>546</v>
      </c>
      <c r="AK72">
        <v>0.64</v>
      </c>
      <c r="AL72" t="s">
        <v>546</v>
      </c>
      <c r="AM72">
        <v>7.3200000000000001E-2</v>
      </c>
      <c r="AN72" t="s">
        <v>548</v>
      </c>
      <c r="AO72">
        <v>0.1875</v>
      </c>
      <c r="AP72" t="s">
        <v>548</v>
      </c>
      <c r="AQ72">
        <v>4.5499999999999999E-2</v>
      </c>
      <c r="AR72" t="s">
        <v>548</v>
      </c>
      <c r="AS72">
        <v>0.06</v>
      </c>
      <c r="AT72" t="s">
        <v>548</v>
      </c>
      <c r="AU72">
        <v>0.13639999999999999</v>
      </c>
      <c r="AV72" t="s">
        <v>548</v>
      </c>
      <c r="AW72">
        <v>3.85E-2</v>
      </c>
      <c r="AX72" t="s">
        <v>548</v>
      </c>
      <c r="AY72">
        <v>0</v>
      </c>
      <c r="AZ72" t="s">
        <v>549</v>
      </c>
      <c r="BA72">
        <v>0</v>
      </c>
      <c r="BB72" t="s">
        <v>548</v>
      </c>
      <c r="BC72">
        <v>0</v>
      </c>
      <c r="BD72" t="s">
        <v>549</v>
      </c>
      <c r="BE72">
        <v>0.66410000000000002</v>
      </c>
      <c r="BF72" t="s">
        <v>550</v>
      </c>
      <c r="BG72">
        <v>0.96</v>
      </c>
      <c r="BH72" t="s">
        <v>550</v>
      </c>
      <c r="BI72">
        <v>0.50760000000000005</v>
      </c>
      <c r="BJ72" t="s">
        <v>550</v>
      </c>
      <c r="BK72">
        <v>0.7107</v>
      </c>
      <c r="BL72" t="s">
        <v>550</v>
      </c>
      <c r="BM72">
        <v>1</v>
      </c>
      <c r="BN72" t="s">
        <v>550</v>
      </c>
      <c r="BO72">
        <v>0.55130000000000001</v>
      </c>
      <c r="BP72" t="s">
        <v>550</v>
      </c>
      <c r="BQ72">
        <v>0.68969999999999998</v>
      </c>
      <c r="BR72" t="s">
        <v>550</v>
      </c>
      <c r="BS72">
        <v>1</v>
      </c>
      <c r="BT72" t="s">
        <v>550</v>
      </c>
      <c r="BU72">
        <v>0.52629999999999999</v>
      </c>
      <c r="BV72" t="s">
        <v>550</v>
      </c>
    </row>
    <row r="73" spans="1:74">
      <c r="A73" s="19"/>
      <c r="B73" t="s">
        <v>513</v>
      </c>
      <c r="C73">
        <v>0.24</v>
      </c>
      <c r="D73" t="s">
        <v>551</v>
      </c>
      <c r="E73">
        <v>0.35709999999999997</v>
      </c>
      <c r="F73" t="s">
        <v>552</v>
      </c>
      <c r="G73">
        <v>0.19350000000000001</v>
      </c>
      <c r="H73" t="s">
        <v>551</v>
      </c>
      <c r="I73">
        <v>0.2414</v>
      </c>
      <c r="J73" t="s">
        <v>553</v>
      </c>
      <c r="K73">
        <v>0.36840000000000001</v>
      </c>
      <c r="L73" t="s">
        <v>553</v>
      </c>
      <c r="M73">
        <v>0.17949999999999999</v>
      </c>
      <c r="N73" t="s">
        <v>551</v>
      </c>
      <c r="O73">
        <v>0.52170000000000005</v>
      </c>
      <c r="P73" t="s">
        <v>551</v>
      </c>
      <c r="Q73">
        <v>0.5</v>
      </c>
      <c r="R73" t="s">
        <v>551</v>
      </c>
      <c r="S73">
        <v>0.54549999999999998</v>
      </c>
      <c r="T73" t="s">
        <v>551</v>
      </c>
      <c r="U73">
        <v>0.55200000000000005</v>
      </c>
      <c r="V73" t="s">
        <v>554</v>
      </c>
      <c r="W73">
        <v>0.75760000000000005</v>
      </c>
      <c r="X73" t="s">
        <v>555</v>
      </c>
      <c r="Y73">
        <v>0.4516</v>
      </c>
      <c r="Z73" t="s">
        <v>554</v>
      </c>
      <c r="AA73">
        <v>0.57140000000000002</v>
      </c>
      <c r="AB73" t="s">
        <v>554</v>
      </c>
      <c r="AC73">
        <v>0.8095</v>
      </c>
      <c r="AD73" t="s">
        <v>556</v>
      </c>
      <c r="AE73">
        <v>0.46150000000000002</v>
      </c>
      <c r="AF73" t="s">
        <v>554</v>
      </c>
      <c r="AG73">
        <v>0.9</v>
      </c>
      <c r="AH73" t="s">
        <v>551</v>
      </c>
      <c r="AI73">
        <v>1</v>
      </c>
      <c r="AJ73" t="s">
        <v>551</v>
      </c>
      <c r="AK73">
        <v>0.81820000000000004</v>
      </c>
      <c r="AL73" t="s">
        <v>551</v>
      </c>
      <c r="AM73">
        <v>0.21110000000000001</v>
      </c>
      <c r="AN73" t="s">
        <v>557</v>
      </c>
      <c r="AO73">
        <v>0.59379999999999999</v>
      </c>
      <c r="AP73" t="s">
        <v>557</v>
      </c>
      <c r="AQ73">
        <v>0.1351</v>
      </c>
      <c r="AR73" t="s">
        <v>558</v>
      </c>
      <c r="AS73">
        <v>0.2056</v>
      </c>
      <c r="AT73" t="s">
        <v>557</v>
      </c>
      <c r="AU73">
        <v>0.61109999999999998</v>
      </c>
      <c r="AV73" t="s">
        <v>557</v>
      </c>
      <c r="AW73">
        <v>0.1348</v>
      </c>
      <c r="AX73" t="s">
        <v>558</v>
      </c>
      <c r="AY73">
        <v>0.44440000000000002</v>
      </c>
      <c r="AZ73" t="s">
        <v>558</v>
      </c>
      <c r="BA73">
        <v>0.8</v>
      </c>
      <c r="BB73" t="s">
        <v>559</v>
      </c>
      <c r="BC73">
        <v>0.32429999999999998</v>
      </c>
      <c r="BD73" t="s">
        <v>558</v>
      </c>
      <c r="BE73">
        <v>0.45710000000000001</v>
      </c>
      <c r="BF73" t="s">
        <v>560</v>
      </c>
      <c r="BG73">
        <v>0.7742</v>
      </c>
      <c r="BH73" t="s">
        <v>560</v>
      </c>
      <c r="BI73">
        <v>0.32429999999999998</v>
      </c>
      <c r="BJ73" t="s">
        <v>560</v>
      </c>
      <c r="BK73">
        <v>0.44330000000000003</v>
      </c>
      <c r="BL73" t="s">
        <v>560</v>
      </c>
      <c r="BM73">
        <v>0.8095</v>
      </c>
      <c r="BN73" t="s">
        <v>561</v>
      </c>
      <c r="BO73">
        <v>0.31459999999999999</v>
      </c>
      <c r="BP73" t="s">
        <v>560</v>
      </c>
      <c r="BQ73">
        <v>0.67859999999999998</v>
      </c>
      <c r="BR73" t="s">
        <v>562</v>
      </c>
      <c r="BS73">
        <v>1</v>
      </c>
      <c r="BT73" t="s">
        <v>561</v>
      </c>
      <c r="BU73">
        <v>0.51349999999999996</v>
      </c>
      <c r="BV73" t="s">
        <v>562</v>
      </c>
    </row>
    <row r="74" spans="1:74">
      <c r="A74" s="19"/>
      <c r="B74" t="s">
        <v>514</v>
      </c>
      <c r="C74">
        <v>0.41670000000000001</v>
      </c>
      <c r="D74" t="s">
        <v>563</v>
      </c>
      <c r="E74">
        <v>0.54049999999999998</v>
      </c>
      <c r="F74" t="s">
        <v>563</v>
      </c>
      <c r="G74">
        <v>0.40679999999999999</v>
      </c>
      <c r="H74" t="s">
        <v>564</v>
      </c>
      <c r="I74">
        <v>0.38600000000000001</v>
      </c>
      <c r="J74" t="s">
        <v>563</v>
      </c>
      <c r="K74">
        <v>0.78569999999999995</v>
      </c>
      <c r="L74" t="s">
        <v>563</v>
      </c>
      <c r="M74">
        <v>0.39529999999999998</v>
      </c>
      <c r="N74" t="s">
        <v>564</v>
      </c>
      <c r="O74">
        <v>0.5</v>
      </c>
      <c r="P74" t="s">
        <v>564</v>
      </c>
      <c r="Q74">
        <v>1</v>
      </c>
      <c r="R74" t="s">
        <v>565</v>
      </c>
      <c r="S74">
        <v>0.36359999999999998</v>
      </c>
      <c r="T74" t="s">
        <v>564</v>
      </c>
      <c r="U74">
        <v>0.83360000000000001</v>
      </c>
      <c r="V74" t="s">
        <v>563</v>
      </c>
      <c r="W74">
        <v>1</v>
      </c>
      <c r="X74" t="s">
        <v>566</v>
      </c>
      <c r="Y74">
        <v>0.74580000000000002</v>
      </c>
      <c r="Z74" t="s">
        <v>567</v>
      </c>
      <c r="AA74">
        <v>0.80559999999999998</v>
      </c>
      <c r="AB74" t="s">
        <v>568</v>
      </c>
      <c r="AC74">
        <v>1</v>
      </c>
      <c r="AD74" t="s">
        <v>563</v>
      </c>
      <c r="AE74">
        <v>0.6744</v>
      </c>
      <c r="AF74" t="s">
        <v>569</v>
      </c>
      <c r="AG74">
        <v>0.70589999999999997</v>
      </c>
      <c r="AH74" t="s">
        <v>564</v>
      </c>
      <c r="AI74">
        <v>1</v>
      </c>
      <c r="AJ74" t="s">
        <v>570</v>
      </c>
      <c r="AK74">
        <v>0.54549999999999998</v>
      </c>
      <c r="AL74" t="s">
        <v>564</v>
      </c>
      <c r="AM74">
        <v>0.32790000000000002</v>
      </c>
      <c r="AN74" t="s">
        <v>571</v>
      </c>
      <c r="AO74">
        <v>0.64149999999999996</v>
      </c>
      <c r="AP74" t="s">
        <v>572</v>
      </c>
      <c r="AQ74">
        <v>0.23669999999999999</v>
      </c>
      <c r="AR74" t="s">
        <v>571</v>
      </c>
      <c r="AS74">
        <v>0.35370000000000001</v>
      </c>
      <c r="AT74" t="s">
        <v>571</v>
      </c>
      <c r="AU74">
        <v>0.68420000000000003</v>
      </c>
      <c r="AV74" t="s">
        <v>573</v>
      </c>
      <c r="AW74">
        <v>0.25219999999999998</v>
      </c>
      <c r="AX74" t="s">
        <v>571</v>
      </c>
      <c r="AY74">
        <v>0.23880000000000001</v>
      </c>
      <c r="AZ74" t="s">
        <v>571</v>
      </c>
      <c r="BA74">
        <v>1</v>
      </c>
      <c r="BB74" t="s">
        <v>573</v>
      </c>
      <c r="BC74">
        <v>0.1404</v>
      </c>
      <c r="BD74" t="s">
        <v>571</v>
      </c>
      <c r="BE74">
        <v>0.64259999999999995</v>
      </c>
      <c r="BF74" t="s">
        <v>574</v>
      </c>
      <c r="BG74">
        <v>1</v>
      </c>
      <c r="BH74" t="s">
        <v>573</v>
      </c>
      <c r="BI74">
        <v>0.47339999999999999</v>
      </c>
      <c r="BJ74" t="s">
        <v>574</v>
      </c>
      <c r="BK74">
        <v>0.65500000000000003</v>
      </c>
      <c r="BL74" t="s">
        <v>571</v>
      </c>
      <c r="BM74">
        <v>1</v>
      </c>
      <c r="BN74" t="s">
        <v>573</v>
      </c>
      <c r="BO74">
        <v>0.48699999999999999</v>
      </c>
      <c r="BP74" t="s">
        <v>571</v>
      </c>
      <c r="BQ74">
        <v>0.41670000000000001</v>
      </c>
      <c r="BR74" t="s">
        <v>571</v>
      </c>
      <c r="BS74">
        <v>1</v>
      </c>
      <c r="BT74" t="s">
        <v>575</v>
      </c>
      <c r="BU74">
        <v>0.26319999999999999</v>
      </c>
      <c r="BV74" t="s">
        <v>571</v>
      </c>
    </row>
    <row r="75" spans="1:74">
      <c r="A75" s="19"/>
      <c r="B75" t="s">
        <v>515</v>
      </c>
      <c r="C75">
        <v>0.29470000000000002</v>
      </c>
      <c r="D75" t="s">
        <v>576</v>
      </c>
      <c r="E75">
        <v>0.4783</v>
      </c>
      <c r="F75" t="s">
        <v>577</v>
      </c>
      <c r="G75">
        <v>0.2414</v>
      </c>
      <c r="H75" t="s">
        <v>576</v>
      </c>
      <c r="I75">
        <v>0.37740000000000001</v>
      </c>
      <c r="J75" t="s">
        <v>576</v>
      </c>
      <c r="K75">
        <v>0.66669999999999996</v>
      </c>
      <c r="L75" t="s">
        <v>576</v>
      </c>
      <c r="M75">
        <v>0.26319999999999999</v>
      </c>
      <c r="N75" t="s">
        <v>576</v>
      </c>
      <c r="O75">
        <v>0.5</v>
      </c>
      <c r="P75" t="s">
        <v>577</v>
      </c>
      <c r="Q75">
        <v>1</v>
      </c>
      <c r="R75" t="s">
        <v>576</v>
      </c>
      <c r="S75">
        <v>0.35</v>
      </c>
      <c r="T75" t="s">
        <v>577</v>
      </c>
      <c r="U75">
        <v>0.89190000000000003</v>
      </c>
      <c r="V75" t="s">
        <v>578</v>
      </c>
      <c r="W75">
        <v>1</v>
      </c>
      <c r="X75" t="s">
        <v>577</v>
      </c>
      <c r="Y75">
        <v>0.87929999999999997</v>
      </c>
      <c r="Z75" t="s">
        <v>576</v>
      </c>
      <c r="AA75">
        <v>0.89859999999999995</v>
      </c>
      <c r="AB75" t="s">
        <v>576</v>
      </c>
      <c r="AC75">
        <v>1</v>
      </c>
      <c r="AD75" t="s">
        <v>576</v>
      </c>
      <c r="AE75">
        <v>0.81579999999999997</v>
      </c>
      <c r="AF75" t="s">
        <v>576</v>
      </c>
      <c r="AG75">
        <v>0.82350000000000001</v>
      </c>
      <c r="AH75" t="s">
        <v>576</v>
      </c>
      <c r="AI75">
        <v>1</v>
      </c>
      <c r="AJ75" t="s">
        <v>576</v>
      </c>
      <c r="AK75">
        <v>0.7</v>
      </c>
      <c r="AL75" t="s">
        <v>576</v>
      </c>
      <c r="AM75">
        <v>0.23319999999999999</v>
      </c>
      <c r="AN75" t="s">
        <v>579</v>
      </c>
      <c r="AO75">
        <v>0.7097</v>
      </c>
      <c r="AP75" t="s">
        <v>580</v>
      </c>
      <c r="AQ75">
        <v>0.1646</v>
      </c>
      <c r="AR75" t="s">
        <v>579</v>
      </c>
      <c r="AS75">
        <v>0.21429999999999999</v>
      </c>
      <c r="AT75" t="s">
        <v>579</v>
      </c>
      <c r="AU75">
        <v>0.86670000000000003</v>
      </c>
      <c r="AV75" t="s">
        <v>580</v>
      </c>
      <c r="AW75">
        <v>0.1351</v>
      </c>
      <c r="AX75" t="s">
        <v>579</v>
      </c>
      <c r="AY75">
        <v>0.2029</v>
      </c>
      <c r="AZ75" t="s">
        <v>581</v>
      </c>
      <c r="BA75">
        <v>1</v>
      </c>
      <c r="BB75" t="s">
        <v>582</v>
      </c>
      <c r="BC75">
        <v>0.1148</v>
      </c>
      <c r="BD75" t="s">
        <v>581</v>
      </c>
      <c r="BE75">
        <v>0.70489999999999997</v>
      </c>
      <c r="BF75" t="s">
        <v>580</v>
      </c>
      <c r="BG75">
        <v>1</v>
      </c>
      <c r="BH75" t="s">
        <v>582</v>
      </c>
      <c r="BI75">
        <v>0.58860000000000001</v>
      </c>
      <c r="BJ75" t="s">
        <v>579</v>
      </c>
      <c r="BK75">
        <v>0.65449999999999997</v>
      </c>
      <c r="BL75" t="s">
        <v>580</v>
      </c>
      <c r="BM75">
        <v>1</v>
      </c>
      <c r="BN75" t="s">
        <v>582</v>
      </c>
      <c r="BO75">
        <v>0.54049999999999998</v>
      </c>
      <c r="BP75" t="s">
        <v>579</v>
      </c>
      <c r="BQ75">
        <v>0.49380000000000002</v>
      </c>
      <c r="BR75" t="s">
        <v>582</v>
      </c>
      <c r="BS75">
        <v>1</v>
      </c>
      <c r="BT75" t="s">
        <v>582</v>
      </c>
      <c r="BU75">
        <v>0.32790000000000002</v>
      </c>
      <c r="BV75" t="s">
        <v>582</v>
      </c>
    </row>
    <row r="76" spans="1:74">
      <c r="A76" s="19"/>
      <c r="B76" t="s">
        <v>516</v>
      </c>
      <c r="C76">
        <v>0.19639999999999999</v>
      </c>
      <c r="D76" t="s">
        <v>583</v>
      </c>
      <c r="E76">
        <v>0.2157</v>
      </c>
      <c r="F76" t="s">
        <v>583</v>
      </c>
      <c r="G76">
        <v>0.18029999999999999</v>
      </c>
      <c r="H76" t="s">
        <v>583</v>
      </c>
      <c r="I76">
        <v>4.8800000000000003E-2</v>
      </c>
      <c r="J76" t="s">
        <v>583</v>
      </c>
      <c r="K76">
        <v>0.16669999999999999</v>
      </c>
      <c r="L76" t="s">
        <v>583</v>
      </c>
      <c r="M76">
        <v>2.86E-2</v>
      </c>
      <c r="N76" t="s">
        <v>583</v>
      </c>
      <c r="O76">
        <v>0.08</v>
      </c>
      <c r="P76" t="s">
        <v>584</v>
      </c>
      <c r="Q76">
        <v>8.3299999999999999E-2</v>
      </c>
      <c r="R76" t="s">
        <v>584</v>
      </c>
      <c r="S76">
        <v>7.6899999999999996E-2</v>
      </c>
      <c r="T76" t="s">
        <v>584</v>
      </c>
      <c r="U76">
        <v>0.54659999999999997</v>
      </c>
      <c r="V76" t="s">
        <v>583</v>
      </c>
      <c r="W76">
        <v>0.66669999999999996</v>
      </c>
      <c r="X76" t="s">
        <v>584</v>
      </c>
      <c r="Y76">
        <v>0.50819999999999999</v>
      </c>
      <c r="Z76" t="s">
        <v>585</v>
      </c>
      <c r="AA76">
        <v>0.22639999999999999</v>
      </c>
      <c r="AB76" t="s">
        <v>583</v>
      </c>
      <c r="AC76">
        <v>0.75</v>
      </c>
      <c r="AD76" t="s">
        <v>584</v>
      </c>
      <c r="AE76">
        <v>0.2286</v>
      </c>
      <c r="AF76" t="s">
        <v>585</v>
      </c>
      <c r="AG76">
        <v>0.25530000000000003</v>
      </c>
      <c r="AH76" t="s">
        <v>584</v>
      </c>
      <c r="AI76">
        <v>0.75</v>
      </c>
      <c r="AJ76" t="s">
        <v>584</v>
      </c>
      <c r="AK76">
        <v>0.15379999999999999</v>
      </c>
      <c r="AL76" t="s">
        <v>584</v>
      </c>
      <c r="AM76">
        <v>0.1232</v>
      </c>
      <c r="AN76" t="s">
        <v>586</v>
      </c>
      <c r="AO76">
        <v>0.25490000000000002</v>
      </c>
      <c r="AP76" t="s">
        <v>586</v>
      </c>
      <c r="AQ76">
        <v>8.1299999999999997E-2</v>
      </c>
      <c r="AR76" t="s">
        <v>586</v>
      </c>
      <c r="AS76">
        <v>3.3300000000000003E-2</v>
      </c>
      <c r="AT76" t="s">
        <v>587</v>
      </c>
      <c r="AU76">
        <v>0.1</v>
      </c>
      <c r="AV76" t="s">
        <v>587</v>
      </c>
      <c r="AW76">
        <v>0.02</v>
      </c>
      <c r="AX76" t="s">
        <v>586</v>
      </c>
      <c r="AY76">
        <v>5.4100000000000002E-2</v>
      </c>
      <c r="AZ76" t="s">
        <v>587</v>
      </c>
      <c r="BA76">
        <v>0.1</v>
      </c>
      <c r="BB76" t="s">
        <v>587</v>
      </c>
      <c r="BC76">
        <v>3.6999999999999998E-2</v>
      </c>
      <c r="BD76" t="s">
        <v>587</v>
      </c>
      <c r="BE76">
        <v>0.37659999999999999</v>
      </c>
      <c r="BF76" t="s">
        <v>587</v>
      </c>
      <c r="BG76">
        <v>0.90910000000000002</v>
      </c>
      <c r="BH76" t="s">
        <v>587</v>
      </c>
      <c r="BI76">
        <v>0.26250000000000001</v>
      </c>
      <c r="BJ76" t="s">
        <v>588</v>
      </c>
      <c r="BK76">
        <v>0.1701</v>
      </c>
      <c r="BL76" t="s">
        <v>588</v>
      </c>
      <c r="BM76">
        <v>1</v>
      </c>
      <c r="BN76" t="s">
        <v>587</v>
      </c>
      <c r="BO76">
        <v>0.12</v>
      </c>
      <c r="BP76" t="s">
        <v>588</v>
      </c>
      <c r="BQ76">
        <v>0.1263</v>
      </c>
      <c r="BR76" t="s">
        <v>589</v>
      </c>
      <c r="BS76">
        <v>1</v>
      </c>
      <c r="BT76" t="s">
        <v>587</v>
      </c>
      <c r="BU76">
        <v>7.4099999999999999E-2</v>
      </c>
      <c r="BV76" t="s">
        <v>589</v>
      </c>
    </row>
    <row r="77" spans="1:74">
      <c r="A77" s="19"/>
      <c r="B77" t="s">
        <v>517</v>
      </c>
      <c r="C77">
        <v>0.17699999999999999</v>
      </c>
      <c r="D77" t="s">
        <v>590</v>
      </c>
      <c r="E77">
        <v>0.41670000000000001</v>
      </c>
      <c r="F77" t="s">
        <v>590</v>
      </c>
      <c r="G77">
        <v>0.1124</v>
      </c>
      <c r="H77" t="s">
        <v>590</v>
      </c>
      <c r="I77">
        <v>0.13789999999999999</v>
      </c>
      <c r="J77" t="s">
        <v>590</v>
      </c>
      <c r="K77">
        <v>0.26669999999999999</v>
      </c>
      <c r="L77" t="s">
        <v>590</v>
      </c>
      <c r="M77">
        <v>9.2999999999999999E-2</v>
      </c>
      <c r="N77" t="s">
        <v>590</v>
      </c>
      <c r="O77">
        <v>6.6699999999999995E-2</v>
      </c>
      <c r="P77" t="s">
        <v>591</v>
      </c>
      <c r="Q77">
        <v>0.16669999999999999</v>
      </c>
      <c r="R77" t="s">
        <v>591</v>
      </c>
      <c r="S77">
        <v>4.1700000000000001E-2</v>
      </c>
      <c r="T77" t="s">
        <v>591</v>
      </c>
      <c r="U77">
        <v>0.83340000000000003</v>
      </c>
      <c r="V77" t="s">
        <v>590</v>
      </c>
      <c r="W77">
        <v>0.91669999999999996</v>
      </c>
      <c r="X77" t="s">
        <v>590</v>
      </c>
      <c r="Y77">
        <v>0.76400000000000001</v>
      </c>
      <c r="Z77" t="s">
        <v>590</v>
      </c>
      <c r="AA77">
        <v>0.72819999999999996</v>
      </c>
      <c r="AB77" t="s">
        <v>590</v>
      </c>
      <c r="AC77">
        <v>0.86670000000000003</v>
      </c>
      <c r="AD77" t="s">
        <v>590</v>
      </c>
      <c r="AE77">
        <v>0.6512</v>
      </c>
      <c r="AF77" t="s">
        <v>592</v>
      </c>
      <c r="AG77">
        <v>0.90910000000000002</v>
      </c>
      <c r="AH77" t="s">
        <v>591</v>
      </c>
      <c r="AI77">
        <v>1</v>
      </c>
      <c r="AJ77" t="s">
        <v>591</v>
      </c>
      <c r="AK77">
        <v>0.83330000000000004</v>
      </c>
      <c r="AL77" t="s">
        <v>591</v>
      </c>
      <c r="AM77">
        <v>0.1429</v>
      </c>
      <c r="AN77" t="s">
        <v>593</v>
      </c>
      <c r="AO77">
        <v>0.54169999999999996</v>
      </c>
      <c r="AP77" t="s">
        <v>593</v>
      </c>
      <c r="AQ77">
        <v>8.2299999999999998E-2</v>
      </c>
      <c r="AR77" t="s">
        <v>593</v>
      </c>
      <c r="AS77">
        <v>0.1573</v>
      </c>
      <c r="AT77" t="s">
        <v>593</v>
      </c>
      <c r="AU77">
        <v>0.4667</v>
      </c>
      <c r="AV77" t="s">
        <v>593</v>
      </c>
      <c r="AW77">
        <v>9.4600000000000004E-2</v>
      </c>
      <c r="AX77" t="s">
        <v>593</v>
      </c>
      <c r="AY77">
        <v>4.7600000000000003E-2</v>
      </c>
      <c r="AZ77" t="s">
        <v>594</v>
      </c>
      <c r="BA77">
        <v>0.16669999999999999</v>
      </c>
      <c r="BB77" t="s">
        <v>594</v>
      </c>
      <c r="BC77">
        <v>2.7799999999999998E-2</v>
      </c>
      <c r="BD77" t="s">
        <v>594</v>
      </c>
      <c r="BE77">
        <v>0.7258</v>
      </c>
      <c r="BF77" t="s">
        <v>593</v>
      </c>
      <c r="BG77">
        <v>1</v>
      </c>
      <c r="BH77" t="s">
        <v>593</v>
      </c>
      <c r="BI77">
        <v>0.5696</v>
      </c>
      <c r="BJ77" t="s">
        <v>593</v>
      </c>
      <c r="BK77">
        <v>0.76670000000000005</v>
      </c>
      <c r="BL77" t="s">
        <v>593</v>
      </c>
      <c r="BM77">
        <v>1</v>
      </c>
      <c r="BN77" t="s">
        <v>593</v>
      </c>
      <c r="BO77">
        <v>0.62160000000000004</v>
      </c>
      <c r="BP77" t="s">
        <v>593</v>
      </c>
      <c r="BQ77">
        <v>0.78690000000000004</v>
      </c>
      <c r="BR77" t="s">
        <v>595</v>
      </c>
      <c r="BS77">
        <v>1</v>
      </c>
      <c r="BT77" t="s">
        <v>594</v>
      </c>
      <c r="BU77">
        <v>0.66669999999999996</v>
      </c>
      <c r="BV77" t="s">
        <v>596</v>
      </c>
    </row>
    <row r="78" spans="1:74">
      <c r="A78" s="19"/>
      <c r="B78" t="s">
        <v>518</v>
      </c>
      <c r="C78">
        <v>0.16220000000000001</v>
      </c>
      <c r="D78" t="s">
        <v>597</v>
      </c>
      <c r="E78">
        <v>1</v>
      </c>
      <c r="F78" t="s">
        <v>598</v>
      </c>
      <c r="G78">
        <v>0.1343</v>
      </c>
      <c r="H78" t="s">
        <v>597</v>
      </c>
      <c r="I78">
        <v>0</v>
      </c>
      <c r="J78" t="s">
        <v>599</v>
      </c>
      <c r="K78">
        <v>0</v>
      </c>
      <c r="L78" t="s">
        <v>600</v>
      </c>
      <c r="M78">
        <v>0</v>
      </c>
      <c r="N78" t="s">
        <v>599</v>
      </c>
      <c r="O78">
        <v>0</v>
      </c>
      <c r="P78" t="s">
        <v>599</v>
      </c>
      <c r="Q78">
        <v>0</v>
      </c>
      <c r="R78" t="s">
        <v>59</v>
      </c>
      <c r="S78">
        <v>0</v>
      </c>
      <c r="T78" t="s">
        <v>599</v>
      </c>
      <c r="U78">
        <v>0.34570000000000001</v>
      </c>
      <c r="V78" t="s">
        <v>601</v>
      </c>
      <c r="W78">
        <v>1</v>
      </c>
      <c r="X78" t="s">
        <v>601</v>
      </c>
      <c r="Y78">
        <v>0.20899999999999999</v>
      </c>
      <c r="Z78" t="s">
        <v>599</v>
      </c>
      <c r="AA78">
        <v>0</v>
      </c>
      <c r="AB78" t="s">
        <v>599</v>
      </c>
      <c r="AC78">
        <v>0</v>
      </c>
      <c r="AD78" t="s">
        <v>600</v>
      </c>
      <c r="AE78">
        <v>0</v>
      </c>
      <c r="AF78" t="s">
        <v>599</v>
      </c>
      <c r="AG78">
        <v>0</v>
      </c>
      <c r="AH78" t="s">
        <v>599</v>
      </c>
      <c r="AI78">
        <v>0</v>
      </c>
      <c r="AJ78" t="s">
        <v>59</v>
      </c>
      <c r="AK78">
        <v>0</v>
      </c>
      <c r="AL78" t="s">
        <v>599</v>
      </c>
      <c r="AM78">
        <v>0.10340000000000001</v>
      </c>
      <c r="AN78" t="s">
        <v>602</v>
      </c>
      <c r="AO78">
        <v>0.42859999999999998</v>
      </c>
      <c r="AP78" t="s">
        <v>602</v>
      </c>
      <c r="AQ78">
        <v>6.54E-2</v>
      </c>
      <c r="AR78" t="s">
        <v>603</v>
      </c>
      <c r="AS78">
        <v>2.7400000000000001E-2</v>
      </c>
      <c r="AT78" t="s">
        <v>604</v>
      </c>
      <c r="AU78">
        <v>0.25</v>
      </c>
      <c r="AV78" t="s">
        <v>604</v>
      </c>
      <c r="AW78">
        <v>1.4500000000000001E-2</v>
      </c>
      <c r="AX78" t="s">
        <v>604</v>
      </c>
      <c r="AY78">
        <v>0</v>
      </c>
      <c r="AZ78" t="s">
        <v>605</v>
      </c>
      <c r="BA78">
        <v>0</v>
      </c>
      <c r="BB78" t="s">
        <v>59</v>
      </c>
      <c r="BC78">
        <v>0</v>
      </c>
      <c r="BD78" t="s">
        <v>605</v>
      </c>
      <c r="BE78">
        <v>0.3866</v>
      </c>
      <c r="BF78" t="s">
        <v>606</v>
      </c>
      <c r="BG78">
        <v>0.77270000000000005</v>
      </c>
      <c r="BH78" t="s">
        <v>607</v>
      </c>
      <c r="BI78">
        <v>0.28760000000000002</v>
      </c>
      <c r="BJ78" t="s">
        <v>606</v>
      </c>
      <c r="BK78">
        <v>0.2069</v>
      </c>
      <c r="BL78" t="s">
        <v>604</v>
      </c>
      <c r="BM78">
        <v>1</v>
      </c>
      <c r="BN78" t="s">
        <v>608</v>
      </c>
      <c r="BO78">
        <v>0.13039999999999999</v>
      </c>
      <c r="BP78" t="s">
        <v>604</v>
      </c>
      <c r="BQ78">
        <v>0</v>
      </c>
      <c r="BR78" t="s">
        <v>605</v>
      </c>
      <c r="BS78">
        <v>0</v>
      </c>
      <c r="BT78" t="s">
        <v>59</v>
      </c>
      <c r="BU78">
        <v>0</v>
      </c>
      <c r="BV78" t="s">
        <v>605</v>
      </c>
    </row>
    <row r="79" spans="1:74">
      <c r="A79" s="19"/>
      <c r="B79" t="s">
        <v>519</v>
      </c>
      <c r="C79">
        <v>0.36459999999999998</v>
      </c>
      <c r="D79" t="s">
        <v>609</v>
      </c>
      <c r="E79">
        <v>0.36670000000000003</v>
      </c>
      <c r="F79" t="s">
        <v>610</v>
      </c>
      <c r="G79">
        <v>0.36840000000000001</v>
      </c>
      <c r="H79" t="s">
        <v>609</v>
      </c>
      <c r="I79">
        <v>0.37609999999999999</v>
      </c>
      <c r="J79" t="s">
        <v>609</v>
      </c>
      <c r="K79">
        <v>0.36070000000000002</v>
      </c>
      <c r="L79" t="s">
        <v>609</v>
      </c>
      <c r="M79">
        <v>0.39290000000000003</v>
      </c>
      <c r="N79" t="s">
        <v>609</v>
      </c>
      <c r="O79">
        <v>0.28570000000000001</v>
      </c>
      <c r="P79" t="s">
        <v>611</v>
      </c>
      <c r="Q79">
        <v>0.57140000000000002</v>
      </c>
      <c r="R79" t="s">
        <v>610</v>
      </c>
      <c r="S79">
        <v>0.26669999999999999</v>
      </c>
      <c r="T79" t="s">
        <v>612</v>
      </c>
      <c r="U79">
        <v>0.85119999999999996</v>
      </c>
      <c r="V79" t="s">
        <v>609</v>
      </c>
      <c r="W79">
        <v>0.97060000000000002</v>
      </c>
      <c r="X79" t="s">
        <v>609</v>
      </c>
      <c r="Y79">
        <v>0.76839999999999997</v>
      </c>
      <c r="Z79" t="s">
        <v>610</v>
      </c>
      <c r="AA79">
        <v>0.79320000000000002</v>
      </c>
      <c r="AB79" t="s">
        <v>609</v>
      </c>
      <c r="AC79">
        <v>0.95450000000000002</v>
      </c>
      <c r="AD79" t="s">
        <v>609</v>
      </c>
      <c r="AE79">
        <v>0.69640000000000002</v>
      </c>
      <c r="AF79" t="s">
        <v>610</v>
      </c>
      <c r="AG79">
        <v>0.63639999999999997</v>
      </c>
      <c r="AH79" t="s">
        <v>609</v>
      </c>
      <c r="AI79">
        <v>1</v>
      </c>
      <c r="AJ79" t="s">
        <v>609</v>
      </c>
      <c r="AK79">
        <v>0.5</v>
      </c>
      <c r="AL79" t="s">
        <v>610</v>
      </c>
      <c r="AM79">
        <v>0.35470000000000002</v>
      </c>
      <c r="AN79" t="s">
        <v>613</v>
      </c>
      <c r="AO79">
        <v>0.5</v>
      </c>
      <c r="AP79" t="s">
        <v>614</v>
      </c>
      <c r="AQ79">
        <v>0.27979999999999999</v>
      </c>
      <c r="AR79" t="s">
        <v>613</v>
      </c>
      <c r="AS79">
        <v>0.3926</v>
      </c>
      <c r="AT79" t="s">
        <v>613</v>
      </c>
      <c r="AU79">
        <v>0.52459999999999996</v>
      </c>
      <c r="AV79" t="s">
        <v>613</v>
      </c>
      <c r="AW79">
        <v>0.31369999999999998</v>
      </c>
      <c r="AX79" t="s">
        <v>613</v>
      </c>
      <c r="AY79">
        <v>0.29730000000000001</v>
      </c>
      <c r="AZ79" t="s">
        <v>615</v>
      </c>
      <c r="BA79">
        <v>0.91669999999999996</v>
      </c>
      <c r="BB79" t="s">
        <v>615</v>
      </c>
      <c r="BC79">
        <v>0.19350000000000001</v>
      </c>
      <c r="BD79" t="s">
        <v>616</v>
      </c>
      <c r="BE79">
        <v>0.79139999999999999</v>
      </c>
      <c r="BF79" t="s">
        <v>614</v>
      </c>
      <c r="BG79">
        <v>1</v>
      </c>
      <c r="BH79" t="s">
        <v>615</v>
      </c>
      <c r="BI79">
        <v>0.65480000000000005</v>
      </c>
      <c r="BJ79" t="s">
        <v>614</v>
      </c>
      <c r="BK79">
        <v>0.77839999999999998</v>
      </c>
      <c r="BL79" t="s">
        <v>614</v>
      </c>
      <c r="BM79">
        <v>1</v>
      </c>
      <c r="BN79" t="s">
        <v>615</v>
      </c>
      <c r="BO79">
        <v>0.63729999999999998</v>
      </c>
      <c r="BP79" t="s">
        <v>614</v>
      </c>
      <c r="BQ79">
        <v>0.68089999999999995</v>
      </c>
      <c r="BR79" t="s">
        <v>616</v>
      </c>
      <c r="BS79">
        <v>1</v>
      </c>
      <c r="BT79" t="s">
        <v>615</v>
      </c>
      <c r="BU79">
        <v>0.5161</v>
      </c>
      <c r="BV79" t="s">
        <v>616</v>
      </c>
    </row>
    <row r="80" spans="1:74">
      <c r="A80" s="19"/>
      <c r="B80" t="s">
        <v>520</v>
      </c>
      <c r="C80">
        <v>0.25559999999999999</v>
      </c>
      <c r="D80" t="s">
        <v>617</v>
      </c>
      <c r="E80">
        <v>0.30909999999999999</v>
      </c>
      <c r="F80" t="s">
        <v>617</v>
      </c>
      <c r="G80">
        <v>0.28210000000000002</v>
      </c>
      <c r="H80" t="s">
        <v>618</v>
      </c>
      <c r="I80">
        <v>0.42249999999999999</v>
      </c>
      <c r="J80" t="s">
        <v>619</v>
      </c>
      <c r="K80">
        <v>0.42859999999999998</v>
      </c>
      <c r="L80" t="s">
        <v>619</v>
      </c>
      <c r="M80">
        <v>0.55559999999999998</v>
      </c>
      <c r="N80" t="s">
        <v>618</v>
      </c>
      <c r="O80">
        <v>0.63829999999999998</v>
      </c>
      <c r="P80" t="s">
        <v>619</v>
      </c>
      <c r="Q80">
        <v>0.6</v>
      </c>
      <c r="R80" t="s">
        <v>619</v>
      </c>
      <c r="S80">
        <v>0.68179999999999996</v>
      </c>
      <c r="T80" t="s">
        <v>617</v>
      </c>
      <c r="U80">
        <v>0.70509999999999995</v>
      </c>
      <c r="V80" t="s">
        <v>619</v>
      </c>
      <c r="W80">
        <v>0.81820000000000004</v>
      </c>
      <c r="X80" t="s">
        <v>617</v>
      </c>
      <c r="Y80">
        <v>0.66669999999999996</v>
      </c>
      <c r="Z80" t="s">
        <v>620</v>
      </c>
      <c r="AA80">
        <v>0.8024</v>
      </c>
      <c r="AB80" t="s">
        <v>619</v>
      </c>
      <c r="AC80">
        <v>0.9143</v>
      </c>
      <c r="AD80" t="s">
        <v>621</v>
      </c>
      <c r="AE80">
        <v>0.80559999999999998</v>
      </c>
      <c r="AF80" t="s">
        <v>620</v>
      </c>
      <c r="AG80">
        <v>0.97670000000000001</v>
      </c>
      <c r="AH80" t="s">
        <v>622</v>
      </c>
      <c r="AI80">
        <v>1</v>
      </c>
      <c r="AJ80" t="s">
        <v>622</v>
      </c>
      <c r="AK80">
        <v>0.95450000000000002</v>
      </c>
      <c r="AL80" t="s">
        <v>622</v>
      </c>
      <c r="AM80">
        <v>0.22009999999999999</v>
      </c>
      <c r="AN80" t="s">
        <v>623</v>
      </c>
      <c r="AO80">
        <v>0.4</v>
      </c>
      <c r="AP80" t="s">
        <v>624</v>
      </c>
      <c r="AQ80">
        <v>0.20349999999999999</v>
      </c>
      <c r="AR80" t="s">
        <v>623</v>
      </c>
      <c r="AS80">
        <v>0.33</v>
      </c>
      <c r="AT80" t="s">
        <v>623</v>
      </c>
      <c r="AU80">
        <v>0.57140000000000002</v>
      </c>
      <c r="AV80" t="s">
        <v>625</v>
      </c>
      <c r="AW80">
        <v>0.375</v>
      </c>
      <c r="AX80" t="s">
        <v>623</v>
      </c>
      <c r="AY80">
        <v>0.5</v>
      </c>
      <c r="AZ80" t="s">
        <v>625</v>
      </c>
      <c r="BA80">
        <v>0.8</v>
      </c>
      <c r="BB80" t="s">
        <v>625</v>
      </c>
      <c r="BC80">
        <v>0.58179999999999998</v>
      </c>
      <c r="BD80" t="s">
        <v>623</v>
      </c>
      <c r="BE80">
        <v>0.60029999999999994</v>
      </c>
      <c r="BF80" t="s">
        <v>626</v>
      </c>
      <c r="BG80">
        <v>0.90910000000000002</v>
      </c>
      <c r="BH80" t="s">
        <v>624</v>
      </c>
      <c r="BI80">
        <v>0.48259999999999997</v>
      </c>
      <c r="BJ80" t="s">
        <v>627</v>
      </c>
      <c r="BK80">
        <v>0.7298</v>
      </c>
      <c r="BL80" t="s">
        <v>626</v>
      </c>
      <c r="BM80">
        <v>0.95</v>
      </c>
      <c r="BN80" t="s">
        <v>624</v>
      </c>
      <c r="BO80">
        <v>0.63639999999999997</v>
      </c>
      <c r="BP80" t="s">
        <v>627</v>
      </c>
      <c r="BQ80">
        <v>0.81440000000000001</v>
      </c>
      <c r="BR80" t="s">
        <v>627</v>
      </c>
      <c r="BS80">
        <v>1</v>
      </c>
      <c r="BT80" t="s">
        <v>628</v>
      </c>
      <c r="BU80">
        <v>0.70909999999999995</v>
      </c>
      <c r="BV80" t="s">
        <v>627</v>
      </c>
    </row>
    <row r="81" spans="1:74">
      <c r="A81" s="19"/>
      <c r="B81" t="s">
        <v>521</v>
      </c>
      <c r="C81">
        <v>0.1145</v>
      </c>
      <c r="D81" t="s">
        <v>629</v>
      </c>
      <c r="E81">
        <v>0.15629999999999999</v>
      </c>
      <c r="F81" t="s">
        <v>630</v>
      </c>
      <c r="G81">
        <v>0.13389999999999999</v>
      </c>
      <c r="H81" t="s">
        <v>629</v>
      </c>
      <c r="I81">
        <v>0.17829999999999999</v>
      </c>
      <c r="J81" t="s">
        <v>629</v>
      </c>
      <c r="K81">
        <v>0.1852</v>
      </c>
      <c r="L81" t="s">
        <v>630</v>
      </c>
      <c r="M81">
        <v>0.2</v>
      </c>
      <c r="N81" t="s">
        <v>629</v>
      </c>
      <c r="O81">
        <v>0.1111</v>
      </c>
      <c r="P81" t="s">
        <v>630</v>
      </c>
      <c r="Q81">
        <v>0.2</v>
      </c>
      <c r="R81" t="s">
        <v>631</v>
      </c>
      <c r="S81">
        <v>9.5200000000000007E-2</v>
      </c>
      <c r="T81" t="s">
        <v>632</v>
      </c>
      <c r="U81">
        <v>0.52900000000000003</v>
      </c>
      <c r="V81" t="s">
        <v>629</v>
      </c>
      <c r="W81">
        <v>0.5</v>
      </c>
      <c r="X81" t="s">
        <v>630</v>
      </c>
      <c r="Y81">
        <v>0.71430000000000005</v>
      </c>
      <c r="Z81" t="s">
        <v>629</v>
      </c>
      <c r="AA81">
        <v>0.64329999999999998</v>
      </c>
      <c r="AB81" t="s">
        <v>629</v>
      </c>
      <c r="AC81">
        <v>0.55559999999999998</v>
      </c>
      <c r="AD81" t="s">
        <v>630</v>
      </c>
      <c r="AE81">
        <v>0.77139999999999997</v>
      </c>
      <c r="AF81" t="s">
        <v>629</v>
      </c>
      <c r="AG81">
        <v>0.49459999999999998</v>
      </c>
      <c r="AH81" t="s">
        <v>629</v>
      </c>
      <c r="AI81">
        <v>0.6</v>
      </c>
      <c r="AJ81" t="s">
        <v>633</v>
      </c>
      <c r="AK81">
        <v>0.61899999999999999</v>
      </c>
      <c r="AL81" t="s">
        <v>629</v>
      </c>
      <c r="AM81">
        <v>8.6999999999999994E-2</v>
      </c>
      <c r="AN81" t="s">
        <v>634</v>
      </c>
      <c r="AO81">
        <v>0.15629999999999999</v>
      </c>
      <c r="AP81" t="s">
        <v>635</v>
      </c>
      <c r="AQ81">
        <v>7.6899999999999996E-2</v>
      </c>
      <c r="AR81" t="s">
        <v>634</v>
      </c>
      <c r="AS81">
        <v>0.13589999999999999</v>
      </c>
      <c r="AT81" t="s">
        <v>634</v>
      </c>
      <c r="AU81">
        <v>0.1852</v>
      </c>
      <c r="AV81" t="s">
        <v>635</v>
      </c>
      <c r="AW81">
        <v>0.1176</v>
      </c>
      <c r="AX81" t="s">
        <v>634</v>
      </c>
      <c r="AY81">
        <v>6.59E-2</v>
      </c>
      <c r="AZ81" t="s">
        <v>636</v>
      </c>
      <c r="BA81">
        <v>0.1333</v>
      </c>
      <c r="BB81" t="s">
        <v>635</v>
      </c>
      <c r="BC81">
        <v>5.2600000000000001E-2</v>
      </c>
      <c r="BD81" t="s">
        <v>637</v>
      </c>
      <c r="BE81">
        <v>0.43740000000000001</v>
      </c>
      <c r="BF81" t="s">
        <v>634</v>
      </c>
      <c r="BG81">
        <v>0.5</v>
      </c>
      <c r="BH81" t="s">
        <v>635</v>
      </c>
      <c r="BI81">
        <v>0.45639999999999997</v>
      </c>
      <c r="BJ81" t="s">
        <v>634</v>
      </c>
      <c r="BK81">
        <v>0.53590000000000004</v>
      </c>
      <c r="BL81" t="s">
        <v>634</v>
      </c>
      <c r="BM81">
        <v>0.55559999999999998</v>
      </c>
      <c r="BN81" t="s">
        <v>635</v>
      </c>
      <c r="BO81">
        <v>0.52100000000000002</v>
      </c>
      <c r="BP81" t="s">
        <v>634</v>
      </c>
      <c r="BQ81">
        <v>0.40400000000000003</v>
      </c>
      <c r="BR81" t="s">
        <v>638</v>
      </c>
      <c r="BS81">
        <v>0.6</v>
      </c>
      <c r="BT81" t="s">
        <v>639</v>
      </c>
      <c r="BU81">
        <v>0.36840000000000001</v>
      </c>
      <c r="BV81" t="s">
        <v>640</v>
      </c>
    </row>
    <row r="82" spans="1:74">
      <c r="A82" s="19"/>
      <c r="B82" t="s">
        <v>522</v>
      </c>
      <c r="C82">
        <v>0.2407</v>
      </c>
      <c r="D82" t="s">
        <v>641</v>
      </c>
      <c r="E82">
        <v>0.72729999999999995</v>
      </c>
      <c r="F82" t="s">
        <v>642</v>
      </c>
      <c r="G82">
        <v>0.34429999999999999</v>
      </c>
      <c r="H82" t="s">
        <v>643</v>
      </c>
      <c r="I82">
        <v>0.29630000000000001</v>
      </c>
      <c r="J82" t="s">
        <v>642</v>
      </c>
      <c r="K82">
        <v>0.8</v>
      </c>
      <c r="L82" t="s">
        <v>642</v>
      </c>
      <c r="M82">
        <v>0.38640000000000002</v>
      </c>
      <c r="N82" t="s">
        <v>643</v>
      </c>
      <c r="O82">
        <v>0.39019999999999999</v>
      </c>
      <c r="P82" t="s">
        <v>642</v>
      </c>
      <c r="Q82">
        <v>0.66669999999999996</v>
      </c>
      <c r="R82" t="s">
        <v>642</v>
      </c>
      <c r="S82">
        <v>0.37930000000000003</v>
      </c>
      <c r="T82" t="s">
        <v>644</v>
      </c>
      <c r="U82">
        <v>0.70209999999999995</v>
      </c>
      <c r="V82" t="s">
        <v>642</v>
      </c>
      <c r="W82">
        <v>1</v>
      </c>
      <c r="X82" t="s">
        <v>642</v>
      </c>
      <c r="Y82">
        <v>0.65569999999999995</v>
      </c>
      <c r="Z82" t="s">
        <v>645</v>
      </c>
      <c r="AA82">
        <v>0.82669999999999999</v>
      </c>
      <c r="AB82" t="s">
        <v>642</v>
      </c>
      <c r="AC82">
        <v>1</v>
      </c>
      <c r="AD82" t="s">
        <v>642</v>
      </c>
      <c r="AE82">
        <v>0.70450000000000002</v>
      </c>
      <c r="AF82" t="s">
        <v>642</v>
      </c>
      <c r="AG82">
        <v>0.98250000000000004</v>
      </c>
      <c r="AH82" t="s">
        <v>642</v>
      </c>
      <c r="AI82">
        <v>1</v>
      </c>
      <c r="AJ82" t="s">
        <v>642</v>
      </c>
      <c r="AK82">
        <v>0.96550000000000002</v>
      </c>
      <c r="AL82" t="s">
        <v>642</v>
      </c>
      <c r="AM82">
        <v>0.186</v>
      </c>
      <c r="AN82" t="s">
        <v>646</v>
      </c>
      <c r="AO82">
        <v>0.31580000000000003</v>
      </c>
      <c r="AP82" t="s">
        <v>647</v>
      </c>
      <c r="AQ82">
        <v>0.15459999999999999</v>
      </c>
      <c r="AR82" t="s">
        <v>646</v>
      </c>
      <c r="AS82">
        <v>0.23930000000000001</v>
      </c>
      <c r="AT82" t="s">
        <v>646</v>
      </c>
      <c r="AU82">
        <v>0.48</v>
      </c>
      <c r="AV82" t="s">
        <v>648</v>
      </c>
      <c r="AW82">
        <v>0.23330000000000001</v>
      </c>
      <c r="AX82" t="s">
        <v>646</v>
      </c>
      <c r="AY82">
        <v>0.28570000000000001</v>
      </c>
      <c r="AZ82" t="s">
        <v>646</v>
      </c>
      <c r="BA82">
        <v>0.83330000000000004</v>
      </c>
      <c r="BB82" t="s">
        <v>649</v>
      </c>
      <c r="BC82">
        <v>0.22500000000000001</v>
      </c>
      <c r="BD82" t="s">
        <v>650</v>
      </c>
      <c r="BE82">
        <v>0.48780000000000001</v>
      </c>
      <c r="BF82" t="s">
        <v>650</v>
      </c>
      <c r="BG82">
        <v>0.74650000000000005</v>
      </c>
      <c r="BH82" t="s">
        <v>650</v>
      </c>
      <c r="BI82">
        <v>0.42509999999999998</v>
      </c>
      <c r="BJ82" t="s">
        <v>651</v>
      </c>
      <c r="BK82">
        <v>0.55169999999999997</v>
      </c>
      <c r="BL82" t="s">
        <v>650</v>
      </c>
      <c r="BM82">
        <v>1</v>
      </c>
      <c r="BN82" t="s">
        <v>649</v>
      </c>
      <c r="BO82">
        <v>0.57499999999999996</v>
      </c>
      <c r="BP82" t="s">
        <v>652</v>
      </c>
      <c r="BQ82">
        <v>0.67769999999999997</v>
      </c>
      <c r="BR82" t="s">
        <v>649</v>
      </c>
      <c r="BS82">
        <v>1</v>
      </c>
      <c r="BT82" t="s">
        <v>649</v>
      </c>
      <c r="BU82">
        <v>0.51249999999999996</v>
      </c>
      <c r="BV82" t="s">
        <v>649</v>
      </c>
    </row>
  </sheetData>
  <mergeCells count="12">
    <mergeCell ref="A70:A82"/>
    <mergeCell ref="A4:A5"/>
    <mergeCell ref="A6:A9"/>
    <mergeCell ref="C2:S2"/>
    <mergeCell ref="T2:AK2"/>
    <mergeCell ref="A10:A21"/>
    <mergeCell ref="C1:AL1"/>
    <mergeCell ref="AM1:BV1"/>
    <mergeCell ref="A22:A48"/>
    <mergeCell ref="A49:A69"/>
    <mergeCell ref="AM2:BC2"/>
    <mergeCell ref="BD2:BU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I1" workbookViewId="0">
      <selection activeCell="X16" sqref="X16"/>
    </sheetView>
  </sheetViews>
  <sheetFormatPr baseColWidth="10" defaultRowHeight="15" x14ac:dyDescent="0"/>
  <cols>
    <col min="9" max="9" width="13.1640625" customWidth="1"/>
  </cols>
  <sheetData>
    <row r="1" spans="1:26">
      <c r="C1" t="s">
        <v>767</v>
      </c>
      <c r="D1" t="s">
        <v>738</v>
      </c>
      <c r="E1" t="s">
        <v>765</v>
      </c>
      <c r="F1" t="s">
        <v>768</v>
      </c>
      <c r="G1" t="s">
        <v>766</v>
      </c>
      <c r="H1" t="s">
        <v>814</v>
      </c>
      <c r="I1" t="s">
        <v>813</v>
      </c>
    </row>
    <row r="2" spans="1:26">
      <c r="A2" s="30" t="s">
        <v>655</v>
      </c>
      <c r="B2" t="s">
        <v>775</v>
      </c>
      <c r="D2">
        <v>1</v>
      </c>
      <c r="E2">
        <v>1</v>
      </c>
      <c r="G2">
        <v>1</v>
      </c>
      <c r="H2">
        <v>1</v>
      </c>
    </row>
    <row r="3" spans="1:26">
      <c r="A3" s="30"/>
      <c r="B3" t="s">
        <v>776</v>
      </c>
      <c r="C3">
        <v>1</v>
      </c>
      <c r="E3">
        <v>1</v>
      </c>
      <c r="G3">
        <v>1</v>
      </c>
      <c r="O3" t="s">
        <v>839</v>
      </c>
      <c r="P3" t="s">
        <v>840</v>
      </c>
      <c r="Q3" t="s">
        <v>841</v>
      </c>
      <c r="R3" t="s">
        <v>814</v>
      </c>
      <c r="S3" t="s">
        <v>813</v>
      </c>
    </row>
    <row r="4" spans="1:26">
      <c r="A4" s="30"/>
      <c r="B4" t="s">
        <v>777</v>
      </c>
      <c r="C4">
        <v>1</v>
      </c>
      <c r="E4">
        <v>1</v>
      </c>
      <c r="G4">
        <v>1</v>
      </c>
      <c r="N4" t="s">
        <v>655</v>
      </c>
      <c r="O4">
        <f>31/55</f>
        <v>0.5636363636363636</v>
      </c>
      <c r="P4">
        <f>2/55</f>
        <v>3.6363636363636362E-2</v>
      </c>
      <c r="Q4">
        <v>9.0909090909090912E-2</v>
      </c>
      <c r="R4">
        <v>0.21818181818181817</v>
      </c>
      <c r="S4">
        <v>0.27272727272727271</v>
      </c>
    </row>
    <row r="5" spans="1:26">
      <c r="A5" s="30"/>
      <c r="B5" t="s">
        <v>778</v>
      </c>
      <c r="D5">
        <v>1</v>
      </c>
      <c r="E5">
        <v>1</v>
      </c>
      <c r="G5">
        <v>1</v>
      </c>
      <c r="H5">
        <v>1</v>
      </c>
    </row>
    <row r="6" spans="1:26">
      <c r="A6" s="30"/>
      <c r="B6" t="s">
        <v>779</v>
      </c>
      <c r="D6">
        <v>1</v>
      </c>
      <c r="E6">
        <v>1</v>
      </c>
      <c r="G6">
        <v>1</v>
      </c>
    </row>
    <row r="7" spans="1:26">
      <c r="A7" s="30"/>
      <c r="B7" t="s">
        <v>780</v>
      </c>
      <c r="D7">
        <v>1</v>
      </c>
      <c r="E7">
        <v>1</v>
      </c>
      <c r="G7">
        <v>1</v>
      </c>
    </row>
    <row r="8" spans="1:26">
      <c r="A8" s="30"/>
      <c r="B8" t="s">
        <v>781</v>
      </c>
      <c r="D8">
        <v>1</v>
      </c>
      <c r="E8">
        <v>1</v>
      </c>
      <c r="G8">
        <v>1</v>
      </c>
      <c r="H8">
        <v>1</v>
      </c>
    </row>
    <row r="9" spans="1:26">
      <c r="A9" s="30"/>
      <c r="B9" t="s">
        <v>782</v>
      </c>
      <c r="C9">
        <v>1</v>
      </c>
      <c r="E9">
        <v>1</v>
      </c>
      <c r="G9">
        <v>1</v>
      </c>
      <c r="I9">
        <v>1</v>
      </c>
    </row>
    <row r="10" spans="1:26">
      <c r="A10" s="30"/>
      <c r="B10" t="s">
        <v>783</v>
      </c>
      <c r="C10">
        <v>1</v>
      </c>
      <c r="E10">
        <v>1</v>
      </c>
      <c r="G10">
        <v>1</v>
      </c>
    </row>
    <row r="11" spans="1:26">
      <c r="A11" s="30"/>
      <c r="B11" t="s">
        <v>784</v>
      </c>
      <c r="C11">
        <v>1</v>
      </c>
      <c r="E11">
        <v>1</v>
      </c>
      <c r="G11">
        <v>1</v>
      </c>
    </row>
    <row r="12" spans="1:26">
      <c r="A12" s="30"/>
      <c r="B12" t="s">
        <v>785</v>
      </c>
      <c r="D12">
        <v>1</v>
      </c>
      <c r="E12">
        <v>1</v>
      </c>
      <c r="G12">
        <v>1</v>
      </c>
    </row>
    <row r="13" spans="1:26">
      <c r="A13" s="30"/>
      <c r="B13" t="s">
        <v>786</v>
      </c>
      <c r="C13">
        <v>1</v>
      </c>
      <c r="E13">
        <v>1</v>
      </c>
      <c r="G13">
        <v>1</v>
      </c>
    </row>
    <row r="14" spans="1:26">
      <c r="A14" s="30"/>
      <c r="B14" t="s">
        <v>787</v>
      </c>
      <c r="D14">
        <v>1</v>
      </c>
      <c r="E14">
        <v>1</v>
      </c>
      <c r="G14">
        <v>1</v>
      </c>
    </row>
    <row r="15" spans="1:26">
      <c r="A15" s="30"/>
      <c r="B15" t="s">
        <v>788</v>
      </c>
      <c r="C15">
        <v>1</v>
      </c>
      <c r="E15">
        <v>1</v>
      </c>
      <c r="G15">
        <v>1</v>
      </c>
      <c r="O15" t="s">
        <v>655</v>
      </c>
      <c r="P15" t="s">
        <v>833</v>
      </c>
      <c r="Q15" t="s">
        <v>828</v>
      </c>
      <c r="R15" t="s">
        <v>834</v>
      </c>
      <c r="S15" t="s">
        <v>829</v>
      </c>
      <c r="T15" t="s">
        <v>835</v>
      </c>
      <c r="U15" t="s">
        <v>830</v>
      </c>
      <c r="V15" t="s">
        <v>836</v>
      </c>
      <c r="W15" t="s">
        <v>831</v>
      </c>
      <c r="X15" t="s">
        <v>837</v>
      </c>
      <c r="Y15" t="s">
        <v>832</v>
      </c>
    </row>
    <row r="16" spans="1:26">
      <c r="A16" s="30"/>
      <c r="B16" t="s">
        <v>789</v>
      </c>
      <c r="D16">
        <v>1</v>
      </c>
      <c r="E16">
        <v>1</v>
      </c>
      <c r="G16">
        <v>1</v>
      </c>
      <c r="I16">
        <v>1</v>
      </c>
      <c r="O16">
        <v>1</v>
      </c>
      <c r="P16">
        <v>0.625</v>
      </c>
      <c r="Q16">
        <v>0.57142857142857095</v>
      </c>
      <c r="R16">
        <v>0.64285714285714202</v>
      </c>
      <c r="S16">
        <v>0.53571428571428503</v>
      </c>
      <c r="T16">
        <v>0.71428571428571397</v>
      </c>
      <c r="U16">
        <v>0.5</v>
      </c>
      <c r="V16">
        <v>0.82142857142857095</v>
      </c>
      <c r="W16">
        <v>0.160714285714285</v>
      </c>
      <c r="X16">
        <v>0.875</v>
      </c>
      <c r="Y16">
        <v>0.125</v>
      </c>
      <c r="Z16" t="s">
        <v>655</v>
      </c>
    </row>
    <row r="17" spans="1:26">
      <c r="A17" s="30"/>
      <c r="B17" s="3" t="s">
        <v>740</v>
      </c>
      <c r="C17" s="3"/>
      <c r="D17">
        <v>1</v>
      </c>
      <c r="E17">
        <v>1</v>
      </c>
      <c r="G17">
        <v>1</v>
      </c>
      <c r="P17">
        <v>1</v>
      </c>
      <c r="Q17" s="9">
        <v>0.94642857142857095</v>
      </c>
      <c r="R17">
        <v>0.92857142857142805</v>
      </c>
      <c r="S17">
        <v>0.91071428571428503</v>
      </c>
      <c r="T17">
        <v>0.89285714285714202</v>
      </c>
      <c r="U17">
        <v>0.875</v>
      </c>
      <c r="V17">
        <v>0.73214285714285698</v>
      </c>
      <c r="W17">
        <v>0.53571428571428503</v>
      </c>
      <c r="X17">
        <v>0.66071428571428503</v>
      </c>
      <c r="Y17">
        <v>0.44642857142857101</v>
      </c>
      <c r="Z17" t="s">
        <v>833</v>
      </c>
    </row>
    <row r="18" spans="1:26">
      <c r="A18" s="30"/>
      <c r="B18" s="3" t="s">
        <v>741</v>
      </c>
      <c r="C18" s="3">
        <v>1</v>
      </c>
      <c r="E18">
        <v>1</v>
      </c>
      <c r="G18">
        <v>1</v>
      </c>
      <c r="Q18">
        <v>1</v>
      </c>
      <c r="R18">
        <v>0.91071428571428503</v>
      </c>
      <c r="S18">
        <v>0.96428571428571397</v>
      </c>
      <c r="T18">
        <v>0.83928571428571397</v>
      </c>
      <c r="U18">
        <v>0.92857142857142805</v>
      </c>
      <c r="V18">
        <v>0.67857142857142805</v>
      </c>
      <c r="W18">
        <v>0.58928571428571397</v>
      </c>
      <c r="X18">
        <v>0.60714285714285698</v>
      </c>
      <c r="Y18">
        <v>0.5</v>
      </c>
      <c r="Z18" t="s">
        <v>828</v>
      </c>
    </row>
    <row r="19" spans="1:26">
      <c r="A19" s="30"/>
      <c r="B19" s="3" t="s">
        <v>742</v>
      </c>
      <c r="C19" s="3"/>
      <c r="D19">
        <v>1</v>
      </c>
      <c r="E19">
        <v>1</v>
      </c>
      <c r="G19">
        <v>1</v>
      </c>
      <c r="R19">
        <v>1</v>
      </c>
      <c r="S19" s="9">
        <v>0.875</v>
      </c>
      <c r="T19">
        <v>0.92857142857142805</v>
      </c>
      <c r="U19">
        <v>0.83928571428571397</v>
      </c>
      <c r="V19">
        <v>0.76785714285714202</v>
      </c>
      <c r="W19">
        <v>0.5</v>
      </c>
      <c r="X19">
        <v>0.69642857142857095</v>
      </c>
      <c r="Y19">
        <v>0.41071428571428498</v>
      </c>
      <c r="Z19" t="s">
        <v>834</v>
      </c>
    </row>
    <row r="20" spans="1:26">
      <c r="A20" s="30"/>
      <c r="B20" s="3" t="s">
        <v>773</v>
      </c>
      <c r="C20" s="3"/>
      <c r="D20">
        <v>1</v>
      </c>
      <c r="E20">
        <v>1</v>
      </c>
      <c r="G20">
        <v>1</v>
      </c>
      <c r="H20">
        <v>1</v>
      </c>
      <c r="I20">
        <v>1</v>
      </c>
      <c r="S20">
        <v>1</v>
      </c>
      <c r="T20">
        <v>0.80357142857142805</v>
      </c>
      <c r="U20">
        <v>0.96428571428571397</v>
      </c>
      <c r="V20">
        <v>0.64285714285714202</v>
      </c>
      <c r="W20">
        <v>0.625</v>
      </c>
      <c r="X20">
        <v>0.57142857142857095</v>
      </c>
      <c r="Y20">
        <v>0.53571428571428503</v>
      </c>
      <c r="Z20" t="s">
        <v>829</v>
      </c>
    </row>
    <row r="21" spans="1:26">
      <c r="A21" s="30"/>
      <c r="B21" s="3" t="s">
        <v>774</v>
      </c>
      <c r="C21" s="3"/>
      <c r="D21">
        <v>1</v>
      </c>
      <c r="E21">
        <v>1</v>
      </c>
      <c r="G21">
        <v>1</v>
      </c>
      <c r="T21">
        <v>1</v>
      </c>
      <c r="U21" s="9">
        <v>0.76785714285714202</v>
      </c>
      <c r="V21">
        <v>0.83928571428571397</v>
      </c>
      <c r="W21">
        <v>0.42857142857142799</v>
      </c>
      <c r="X21">
        <v>0.76785714285714202</v>
      </c>
      <c r="Y21">
        <v>0.33928571428571402</v>
      </c>
      <c r="Z21" t="s">
        <v>835</v>
      </c>
    </row>
    <row r="22" spans="1:26">
      <c r="A22" s="30"/>
      <c r="B22" s="3" t="s">
        <v>743</v>
      </c>
      <c r="C22" s="3"/>
      <c r="D22" s="3">
        <v>1</v>
      </c>
      <c r="E22" s="3">
        <v>1</v>
      </c>
      <c r="F22" s="3"/>
      <c r="G22" s="3">
        <v>1</v>
      </c>
      <c r="H22" s="3">
        <v>1</v>
      </c>
      <c r="I22" s="3">
        <v>1</v>
      </c>
      <c r="U22">
        <v>1</v>
      </c>
      <c r="V22">
        <v>0.60714285714285698</v>
      </c>
      <c r="W22">
        <v>0.66071428571428503</v>
      </c>
      <c r="X22">
        <v>0.53571428571428503</v>
      </c>
      <c r="Y22">
        <v>0.57142857142857095</v>
      </c>
      <c r="Z22" t="s">
        <v>830</v>
      </c>
    </row>
    <row r="23" spans="1:26">
      <c r="A23" s="30"/>
      <c r="B23" s="3" t="s">
        <v>744</v>
      </c>
      <c r="C23" s="3">
        <v>1</v>
      </c>
      <c r="E23">
        <v>1</v>
      </c>
      <c r="G23">
        <v>1</v>
      </c>
      <c r="V23">
        <v>1</v>
      </c>
      <c r="W23" s="9">
        <v>0.30357142857142799</v>
      </c>
      <c r="X23">
        <v>0.92857142857142805</v>
      </c>
      <c r="Y23">
        <v>0.23214285714285701</v>
      </c>
      <c r="Z23" t="s">
        <v>836</v>
      </c>
    </row>
    <row r="24" spans="1:26">
      <c r="A24" s="30"/>
      <c r="B24" s="3" t="s">
        <v>745</v>
      </c>
      <c r="C24" s="3"/>
      <c r="D24">
        <v>1</v>
      </c>
      <c r="E24">
        <v>1</v>
      </c>
      <c r="G24">
        <v>1</v>
      </c>
      <c r="W24">
        <v>1</v>
      </c>
      <c r="X24">
        <v>0.23214285714285701</v>
      </c>
      <c r="Y24">
        <v>0.91071428571428503</v>
      </c>
      <c r="Z24" t="s">
        <v>831</v>
      </c>
    </row>
    <row r="25" spans="1:26">
      <c r="A25" s="30"/>
      <c r="B25" s="3" t="s">
        <v>790</v>
      </c>
      <c r="C25" s="3"/>
      <c r="D25">
        <v>1</v>
      </c>
      <c r="E25">
        <v>1</v>
      </c>
      <c r="G25">
        <v>1</v>
      </c>
      <c r="X25">
        <v>1</v>
      </c>
      <c r="Y25" s="9">
        <v>0.160714285714285</v>
      </c>
      <c r="Z25" t="s">
        <v>837</v>
      </c>
    </row>
    <row r="26" spans="1:26">
      <c r="A26" s="30"/>
      <c r="B26" s="3" t="s">
        <v>791</v>
      </c>
      <c r="C26" s="3"/>
      <c r="D26">
        <v>1</v>
      </c>
      <c r="E26">
        <v>1</v>
      </c>
      <c r="G26">
        <v>1</v>
      </c>
      <c r="H26">
        <v>1</v>
      </c>
      <c r="Y26">
        <v>1</v>
      </c>
      <c r="Z26" t="s">
        <v>832</v>
      </c>
    </row>
    <row r="27" spans="1:26">
      <c r="A27" s="30"/>
      <c r="B27" s="3" t="s">
        <v>746</v>
      </c>
      <c r="C27" s="3"/>
      <c r="D27" s="3">
        <v>1</v>
      </c>
      <c r="E27" s="3">
        <v>1</v>
      </c>
      <c r="F27" s="3"/>
      <c r="G27" s="3">
        <v>1</v>
      </c>
      <c r="H27" s="3"/>
    </row>
    <row r="28" spans="1:26">
      <c r="A28" s="30"/>
      <c r="B28" s="3" t="s">
        <v>747</v>
      </c>
      <c r="C28" s="3"/>
      <c r="D28">
        <v>1</v>
      </c>
      <c r="E28">
        <v>1</v>
      </c>
      <c r="G28">
        <v>1</v>
      </c>
    </row>
    <row r="29" spans="1:26">
      <c r="A29" s="30"/>
      <c r="B29" s="3" t="s">
        <v>748</v>
      </c>
      <c r="C29" s="3"/>
      <c r="D29">
        <v>1</v>
      </c>
      <c r="E29">
        <v>1</v>
      </c>
      <c r="G29">
        <v>1</v>
      </c>
    </row>
    <row r="30" spans="1:26">
      <c r="A30" s="30"/>
      <c r="B30" s="3" t="s">
        <v>792</v>
      </c>
      <c r="C30" s="3">
        <v>1</v>
      </c>
      <c r="E30">
        <v>1</v>
      </c>
      <c r="G30">
        <v>1</v>
      </c>
      <c r="I30">
        <v>1</v>
      </c>
    </row>
    <row r="31" spans="1:26">
      <c r="A31" s="30"/>
      <c r="B31" s="3" t="s">
        <v>793</v>
      </c>
      <c r="C31" s="3">
        <v>1</v>
      </c>
      <c r="E31">
        <v>1</v>
      </c>
      <c r="G31">
        <v>1</v>
      </c>
      <c r="H31">
        <v>1</v>
      </c>
    </row>
    <row r="32" spans="1:26">
      <c r="A32" s="30"/>
      <c r="B32" s="3" t="s">
        <v>749</v>
      </c>
      <c r="C32" s="3"/>
      <c r="D32" s="3">
        <v>1</v>
      </c>
      <c r="E32" s="3">
        <v>1</v>
      </c>
      <c r="F32" s="3"/>
      <c r="G32" s="3">
        <v>1</v>
      </c>
      <c r="H32" s="3"/>
      <c r="I32" s="3">
        <v>1</v>
      </c>
    </row>
    <row r="33" spans="1:9">
      <c r="A33" s="30"/>
      <c r="B33" s="3" t="s">
        <v>750</v>
      </c>
      <c r="C33" s="3">
        <v>1</v>
      </c>
      <c r="E33">
        <v>1</v>
      </c>
      <c r="G33">
        <v>1</v>
      </c>
    </row>
    <row r="34" spans="1:9">
      <c r="A34" s="30"/>
      <c r="B34" s="3" t="s">
        <v>751</v>
      </c>
      <c r="C34" s="3">
        <v>1</v>
      </c>
      <c r="E34">
        <v>1</v>
      </c>
      <c r="G34">
        <v>1</v>
      </c>
      <c r="H34">
        <v>1</v>
      </c>
    </row>
    <row r="35" spans="1:9">
      <c r="A35" s="30"/>
      <c r="B35" s="3" t="s">
        <v>794</v>
      </c>
      <c r="C35" s="3"/>
      <c r="D35">
        <v>1</v>
      </c>
      <c r="E35">
        <v>1</v>
      </c>
      <c r="G35">
        <v>1</v>
      </c>
      <c r="I35">
        <v>1</v>
      </c>
    </row>
    <row r="36" spans="1:9">
      <c r="A36" s="30"/>
      <c r="B36" s="3" t="s">
        <v>795</v>
      </c>
      <c r="C36" s="3"/>
      <c r="D36">
        <v>1</v>
      </c>
      <c r="E36">
        <v>1</v>
      </c>
      <c r="G36">
        <v>1</v>
      </c>
      <c r="H36">
        <v>1</v>
      </c>
    </row>
    <row r="37" spans="1:9">
      <c r="A37" s="30"/>
      <c r="B37" s="3" t="s">
        <v>752</v>
      </c>
      <c r="C37" s="3">
        <v>1</v>
      </c>
      <c r="E37">
        <v>1</v>
      </c>
      <c r="G37">
        <v>1</v>
      </c>
      <c r="H37">
        <v>1</v>
      </c>
    </row>
    <row r="38" spans="1:9">
      <c r="A38" s="30"/>
      <c r="B38" s="3" t="s">
        <v>753</v>
      </c>
      <c r="C38" s="3"/>
      <c r="D38">
        <v>1</v>
      </c>
      <c r="E38">
        <v>1</v>
      </c>
      <c r="G38">
        <v>1</v>
      </c>
    </row>
    <row r="39" spans="1:9">
      <c r="A39" s="30"/>
      <c r="B39" s="3" t="s">
        <v>754</v>
      </c>
      <c r="C39" s="3">
        <v>1</v>
      </c>
      <c r="E39">
        <v>1</v>
      </c>
      <c r="G39">
        <v>1</v>
      </c>
      <c r="H39">
        <v>1</v>
      </c>
    </row>
    <row r="40" spans="1:9">
      <c r="A40" s="30"/>
      <c r="B40" s="3" t="s">
        <v>796</v>
      </c>
      <c r="C40" s="3">
        <v>1</v>
      </c>
      <c r="E40">
        <v>1</v>
      </c>
      <c r="G40">
        <v>1</v>
      </c>
      <c r="I40">
        <v>1</v>
      </c>
    </row>
    <row r="41" spans="1:9">
      <c r="A41" s="30"/>
      <c r="B41" s="3" t="s">
        <v>797</v>
      </c>
      <c r="C41" s="3"/>
      <c r="D41">
        <v>1</v>
      </c>
      <c r="E41">
        <v>1</v>
      </c>
      <c r="G41">
        <v>1</v>
      </c>
    </row>
    <row r="42" spans="1:9">
      <c r="A42" s="30"/>
      <c r="B42" s="3" t="s">
        <v>798</v>
      </c>
      <c r="C42" s="3"/>
      <c r="D42" s="3">
        <v>1</v>
      </c>
      <c r="E42" s="3">
        <v>1</v>
      </c>
      <c r="F42" s="3"/>
      <c r="G42" s="3">
        <v>1</v>
      </c>
      <c r="H42" s="3"/>
    </row>
    <row r="43" spans="1:9">
      <c r="A43" s="30"/>
      <c r="B43" s="3" t="s">
        <v>799</v>
      </c>
      <c r="C43" s="3"/>
      <c r="D43">
        <v>1</v>
      </c>
      <c r="E43">
        <v>1</v>
      </c>
      <c r="G43">
        <v>1</v>
      </c>
      <c r="I43">
        <v>1</v>
      </c>
    </row>
    <row r="44" spans="1:9">
      <c r="A44" s="30"/>
      <c r="B44" s="3" t="s">
        <v>800</v>
      </c>
      <c r="C44" s="3"/>
      <c r="D44">
        <v>1</v>
      </c>
      <c r="E44">
        <v>1</v>
      </c>
      <c r="G44">
        <v>1</v>
      </c>
      <c r="I44">
        <v>1</v>
      </c>
    </row>
    <row r="45" spans="1:9">
      <c r="A45" s="30"/>
      <c r="B45" s="3" t="s">
        <v>801</v>
      </c>
      <c r="C45" s="3"/>
      <c r="D45">
        <v>1</v>
      </c>
      <c r="E45">
        <v>1</v>
      </c>
      <c r="G45">
        <v>1</v>
      </c>
    </row>
    <row r="46" spans="1:9">
      <c r="A46" s="30"/>
      <c r="B46" s="3" t="s">
        <v>802</v>
      </c>
      <c r="C46" s="3"/>
      <c r="D46">
        <v>1</v>
      </c>
      <c r="E46">
        <v>1</v>
      </c>
      <c r="G46">
        <v>1</v>
      </c>
      <c r="I46">
        <v>1</v>
      </c>
    </row>
    <row r="47" spans="1:9">
      <c r="A47" s="30"/>
      <c r="B47" s="3" t="s">
        <v>803</v>
      </c>
      <c r="C47" s="3"/>
      <c r="D47" s="3">
        <v>1</v>
      </c>
      <c r="E47" s="3">
        <v>1</v>
      </c>
      <c r="F47" s="3"/>
      <c r="G47" s="3">
        <v>1</v>
      </c>
      <c r="H47" s="3">
        <v>1</v>
      </c>
      <c r="I47" s="3">
        <v>1</v>
      </c>
    </row>
    <row r="48" spans="1:9">
      <c r="A48" s="30"/>
      <c r="B48" s="3" t="s">
        <v>804</v>
      </c>
      <c r="C48" s="3">
        <v>1</v>
      </c>
      <c r="E48">
        <v>1</v>
      </c>
      <c r="G48">
        <v>1</v>
      </c>
      <c r="I48">
        <v>1</v>
      </c>
    </row>
    <row r="49" spans="1:11">
      <c r="A49" s="30"/>
      <c r="B49" s="3" t="s">
        <v>805</v>
      </c>
      <c r="C49" s="3">
        <v>1</v>
      </c>
      <c r="E49">
        <v>1</v>
      </c>
      <c r="G49">
        <v>1</v>
      </c>
      <c r="I49">
        <v>1</v>
      </c>
    </row>
    <row r="50" spans="1:11">
      <c r="A50" s="30"/>
      <c r="B50" s="3" t="s">
        <v>806</v>
      </c>
      <c r="C50" s="3"/>
      <c r="D50">
        <v>1</v>
      </c>
      <c r="E50">
        <v>1</v>
      </c>
      <c r="G50">
        <v>1</v>
      </c>
      <c r="I50">
        <v>1</v>
      </c>
    </row>
    <row r="51" spans="1:11">
      <c r="A51" s="30"/>
      <c r="B51" s="3" t="s">
        <v>807</v>
      </c>
      <c r="C51" s="3">
        <v>1</v>
      </c>
      <c r="E51">
        <v>1</v>
      </c>
      <c r="G51">
        <v>1</v>
      </c>
    </row>
    <row r="52" spans="1:11">
      <c r="A52" s="30"/>
      <c r="B52" s="3" t="s">
        <v>808</v>
      </c>
      <c r="C52" s="3"/>
      <c r="D52">
        <v>1</v>
      </c>
      <c r="F52">
        <v>1</v>
      </c>
      <c r="G52">
        <v>1</v>
      </c>
    </row>
    <row r="53" spans="1:11">
      <c r="A53" s="30"/>
      <c r="B53" s="3" t="s">
        <v>809</v>
      </c>
      <c r="C53" s="3">
        <v>1</v>
      </c>
      <c r="F53">
        <v>1</v>
      </c>
      <c r="G53">
        <v>1</v>
      </c>
    </row>
    <row r="54" spans="1:11">
      <c r="A54" s="30"/>
      <c r="B54" s="3" t="s">
        <v>810</v>
      </c>
      <c r="C54" s="3"/>
      <c r="D54">
        <v>1</v>
      </c>
      <c r="F54">
        <v>1</v>
      </c>
      <c r="G54">
        <v>1</v>
      </c>
    </row>
    <row r="55" spans="1:11">
      <c r="A55" s="30"/>
      <c r="B55" s="3" t="s">
        <v>811</v>
      </c>
      <c r="C55" s="3">
        <v>1</v>
      </c>
      <c r="F55">
        <v>1</v>
      </c>
      <c r="G55">
        <v>1</v>
      </c>
      <c r="K55">
        <f>31/55</f>
        <v>0.5636363636363636</v>
      </c>
    </row>
    <row r="56" spans="1:11">
      <c r="A56" s="30"/>
      <c r="B56" s="3" t="s">
        <v>812</v>
      </c>
      <c r="C56" s="3">
        <v>1</v>
      </c>
      <c r="F56">
        <v>1</v>
      </c>
      <c r="G56">
        <v>1</v>
      </c>
    </row>
    <row r="57" spans="1:11">
      <c r="C57">
        <f>SUM(C2:C56)/$G$57</f>
        <v>0.4</v>
      </c>
      <c r="D57">
        <f>SUM(D2:D56)/$G$57</f>
        <v>0.6</v>
      </c>
      <c r="E57">
        <f>SUM(E2:E56)/$G$57</f>
        <v>0.90909090909090906</v>
      </c>
      <c r="F57">
        <f>SUM(F2:F56)/$G$57</f>
        <v>9.0909090909090912E-2</v>
      </c>
      <c r="G57">
        <f>SUM(G2:G56)</f>
        <v>55</v>
      </c>
      <c r="H57">
        <f>SUM(H2:H56)/$G$57</f>
        <v>0.21818181818181817</v>
      </c>
      <c r="I57">
        <f>SUM(I2:I56)/$G$57</f>
        <v>0.27272727272727271</v>
      </c>
    </row>
    <row r="58" spans="1:11">
      <c r="D58">
        <f>SUM(D2:D56)</f>
        <v>33</v>
      </c>
    </row>
  </sheetData>
  <mergeCells count="1">
    <mergeCell ref="A2:A5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4"/>
  <sheetViews>
    <sheetView topLeftCell="H1" workbookViewId="0">
      <selection activeCell="P46" sqref="P46"/>
    </sheetView>
  </sheetViews>
  <sheetFormatPr baseColWidth="10" defaultRowHeight="15" x14ac:dyDescent="0"/>
  <sheetData>
    <row r="1" spans="1:36">
      <c r="C1" t="s">
        <v>767</v>
      </c>
      <c r="D1" t="s">
        <v>738</v>
      </c>
      <c r="E1" t="s">
        <v>765</v>
      </c>
      <c r="F1" t="s">
        <v>768</v>
      </c>
      <c r="G1" t="s">
        <v>766</v>
      </c>
      <c r="H1" t="s">
        <v>814</v>
      </c>
      <c r="I1" t="s">
        <v>813</v>
      </c>
      <c r="J1" t="s">
        <v>838</v>
      </c>
    </row>
    <row r="2" spans="1:36">
      <c r="A2" s="30" t="s">
        <v>828</v>
      </c>
      <c r="B2" t="s">
        <v>775</v>
      </c>
      <c r="C2">
        <v>1</v>
      </c>
      <c r="D2">
        <v>0</v>
      </c>
      <c r="E2">
        <v>0</v>
      </c>
      <c r="F2">
        <v>1</v>
      </c>
      <c r="G2">
        <v>1</v>
      </c>
      <c r="J2">
        <f>IF(AND(D2=1,F2=1),1,0)</f>
        <v>0</v>
      </c>
      <c r="O2" t="s">
        <v>839</v>
      </c>
      <c r="P2" t="s">
        <v>840</v>
      </c>
      <c r="Q2" t="s">
        <v>841</v>
      </c>
      <c r="R2" t="s">
        <v>814</v>
      </c>
      <c r="S2" t="s">
        <v>813</v>
      </c>
    </row>
    <row r="3" spans="1:36">
      <c r="A3" s="30"/>
      <c r="B3" t="s">
        <v>776</v>
      </c>
      <c r="C3">
        <v>1</v>
      </c>
      <c r="D3">
        <v>0</v>
      </c>
      <c r="E3">
        <v>0</v>
      </c>
      <c r="F3">
        <v>1</v>
      </c>
      <c r="G3">
        <v>1</v>
      </c>
      <c r="J3">
        <f t="shared" ref="J3:J66" si="0">IF(AND(D3=1,F3=1),1,0)</f>
        <v>0</v>
      </c>
      <c r="N3">
        <v>95</v>
      </c>
      <c r="O3">
        <v>0.21818181818181817</v>
      </c>
      <c r="P3">
        <f>J57/$G$57</f>
        <v>7.2727272727272724E-2</v>
      </c>
      <c r="Q3">
        <v>0.70909090900000005</v>
      </c>
      <c r="R3">
        <v>0</v>
      </c>
      <c r="S3">
        <v>1.8181818181818181E-2</v>
      </c>
    </row>
    <row r="4" spans="1:36">
      <c r="A4" s="30"/>
      <c r="B4" t="s">
        <v>777</v>
      </c>
      <c r="C4">
        <v>1</v>
      </c>
      <c r="D4">
        <v>0</v>
      </c>
      <c r="E4">
        <v>0</v>
      </c>
      <c r="F4">
        <v>1</v>
      </c>
      <c r="G4">
        <v>1</v>
      </c>
      <c r="J4">
        <f t="shared" si="0"/>
        <v>0</v>
      </c>
      <c r="N4">
        <v>88</v>
      </c>
      <c r="O4">
        <v>0.49090909090909091</v>
      </c>
      <c r="P4">
        <f>J116/G116</f>
        <v>0.38181818181818183</v>
      </c>
      <c r="Q4">
        <v>0.127272727</v>
      </c>
      <c r="R4">
        <v>0</v>
      </c>
      <c r="S4">
        <v>0</v>
      </c>
    </row>
    <row r="5" spans="1:36">
      <c r="A5" s="30"/>
      <c r="B5" t="s">
        <v>778</v>
      </c>
      <c r="C5">
        <v>1</v>
      </c>
      <c r="D5">
        <v>0</v>
      </c>
      <c r="E5">
        <v>0</v>
      </c>
      <c r="F5">
        <v>1</v>
      </c>
      <c r="G5">
        <v>1</v>
      </c>
      <c r="J5">
        <f t="shared" si="0"/>
        <v>0</v>
      </c>
      <c r="N5">
        <v>77</v>
      </c>
      <c r="O5">
        <v>0.49090909100000002</v>
      </c>
      <c r="P5">
        <f>J175/G175</f>
        <v>0.36363636363636365</v>
      </c>
      <c r="Q5">
        <v>0.14545454545454545</v>
      </c>
      <c r="R5">
        <v>0</v>
      </c>
      <c r="S5" s="3">
        <v>1.8181817999999999E-2</v>
      </c>
    </row>
    <row r="6" spans="1:36">
      <c r="A6" s="30"/>
      <c r="B6" t="s">
        <v>779</v>
      </c>
      <c r="C6">
        <v>1</v>
      </c>
      <c r="D6">
        <v>0</v>
      </c>
      <c r="E6">
        <v>0</v>
      </c>
      <c r="F6">
        <v>1</v>
      </c>
      <c r="G6">
        <v>1</v>
      </c>
      <c r="J6">
        <f t="shared" si="0"/>
        <v>0</v>
      </c>
      <c r="N6">
        <v>30</v>
      </c>
      <c r="O6">
        <v>0</v>
      </c>
      <c r="P6">
        <f>J234/G234</f>
        <v>0</v>
      </c>
      <c r="Q6">
        <v>1</v>
      </c>
      <c r="R6">
        <v>0.4</v>
      </c>
      <c r="S6" s="3">
        <v>1.8181817999999999E-2</v>
      </c>
    </row>
    <row r="7" spans="1:36">
      <c r="A7" s="30"/>
      <c r="B7" t="s">
        <v>780</v>
      </c>
      <c r="C7">
        <v>1</v>
      </c>
      <c r="D7">
        <v>0</v>
      </c>
      <c r="E7">
        <v>0</v>
      </c>
      <c r="F7">
        <v>1</v>
      </c>
      <c r="G7">
        <v>1</v>
      </c>
      <c r="J7">
        <f t="shared" si="0"/>
        <v>0</v>
      </c>
      <c r="N7">
        <v>1</v>
      </c>
      <c r="O7">
        <v>0</v>
      </c>
      <c r="P7">
        <v>0</v>
      </c>
      <c r="Q7">
        <v>1</v>
      </c>
      <c r="R7" s="3">
        <v>0.41818181799999998</v>
      </c>
      <c r="S7">
        <v>0</v>
      </c>
    </row>
    <row r="8" spans="1:36">
      <c r="A8" s="30"/>
      <c r="B8" t="s">
        <v>781</v>
      </c>
      <c r="C8">
        <v>1</v>
      </c>
      <c r="D8">
        <v>0</v>
      </c>
      <c r="E8">
        <v>0</v>
      </c>
      <c r="F8">
        <v>1</v>
      </c>
      <c r="G8">
        <v>1</v>
      </c>
      <c r="J8">
        <f t="shared" si="0"/>
        <v>0</v>
      </c>
      <c r="O8">
        <f>AVERAGE(O3:O7)</f>
        <v>0.24000000001818184</v>
      </c>
      <c r="P8">
        <f>AVERAGE(P3:P7)</f>
        <v>0.16363636363636364</v>
      </c>
      <c r="Q8">
        <f>AVERAGE(Q3:Q7)</f>
        <v>0.59636363629090905</v>
      </c>
      <c r="R8">
        <f>AVERAGE(R3:R7)</f>
        <v>0.1636363636</v>
      </c>
      <c r="S8">
        <f>AVERAGE(S3:S7)</f>
        <v>1.0909090836363636E-2</v>
      </c>
    </row>
    <row r="9" spans="1:36">
      <c r="A9" s="30"/>
      <c r="B9" t="s">
        <v>782</v>
      </c>
      <c r="C9">
        <v>1</v>
      </c>
      <c r="D9">
        <v>0</v>
      </c>
      <c r="E9">
        <v>0</v>
      </c>
      <c r="F9">
        <v>1</v>
      </c>
      <c r="G9">
        <v>1</v>
      </c>
      <c r="J9">
        <f t="shared" si="0"/>
        <v>0</v>
      </c>
      <c r="N9" t="s">
        <v>852</v>
      </c>
      <c r="O9">
        <f>AVERAGE(O4:O5)</f>
        <v>0.49090909095454549</v>
      </c>
      <c r="P9">
        <f>AVERAGE(P4:P5)</f>
        <v>0.37272727272727274</v>
      </c>
      <c r="Q9">
        <f>AVERAGE(Q4:Q5)</f>
        <v>0.13636363622727271</v>
      </c>
      <c r="R9">
        <f>AVERAGE(R4:R5)</f>
        <v>0</v>
      </c>
      <c r="S9">
        <f>AVERAGE(S4:S5)</f>
        <v>9.0909089999999994E-3</v>
      </c>
    </row>
    <row r="10" spans="1:36">
      <c r="A10" s="30"/>
      <c r="B10" t="s">
        <v>783</v>
      </c>
      <c r="C10">
        <v>1</v>
      </c>
      <c r="D10">
        <v>0</v>
      </c>
      <c r="E10">
        <v>0</v>
      </c>
      <c r="F10">
        <v>1</v>
      </c>
      <c r="G10">
        <v>1</v>
      </c>
      <c r="J10">
        <f t="shared" si="0"/>
        <v>0</v>
      </c>
      <c r="N10" t="s">
        <v>851</v>
      </c>
      <c r="O10">
        <f>AVERAGE(O6:O7)</f>
        <v>0</v>
      </c>
      <c r="P10">
        <f t="shared" ref="P10:S10" si="1">AVERAGE(P6:P7)</f>
        <v>0</v>
      </c>
      <c r="Q10">
        <f t="shared" si="1"/>
        <v>1</v>
      </c>
      <c r="R10">
        <f t="shared" si="1"/>
        <v>0.409090909</v>
      </c>
      <c r="S10">
        <f t="shared" si="1"/>
        <v>9.0909089999999994E-3</v>
      </c>
    </row>
    <row r="11" spans="1:36">
      <c r="A11" s="30"/>
      <c r="B11" t="s">
        <v>784</v>
      </c>
      <c r="C11">
        <v>1</v>
      </c>
      <c r="D11">
        <v>0</v>
      </c>
      <c r="E11">
        <v>0</v>
      </c>
      <c r="F11">
        <v>1</v>
      </c>
      <c r="G11">
        <v>1</v>
      </c>
      <c r="J11">
        <f t="shared" si="0"/>
        <v>0</v>
      </c>
    </row>
    <row r="12" spans="1:36">
      <c r="A12" s="30"/>
      <c r="B12" t="s">
        <v>785</v>
      </c>
      <c r="C12">
        <v>1</v>
      </c>
      <c r="D12">
        <v>0</v>
      </c>
      <c r="E12">
        <v>0</v>
      </c>
      <c r="F12">
        <v>1</v>
      </c>
      <c r="G12">
        <v>1</v>
      </c>
      <c r="J12">
        <f t="shared" si="0"/>
        <v>0</v>
      </c>
    </row>
    <row r="13" spans="1:36">
      <c r="A13" s="30"/>
      <c r="B13" t="s">
        <v>786</v>
      </c>
      <c r="C13">
        <v>1</v>
      </c>
      <c r="D13">
        <v>0</v>
      </c>
      <c r="E13">
        <v>0</v>
      </c>
      <c r="F13">
        <v>1</v>
      </c>
      <c r="G13">
        <v>1</v>
      </c>
      <c r="J13">
        <f t="shared" si="0"/>
        <v>0</v>
      </c>
    </row>
    <row r="14" spans="1:36">
      <c r="A14" s="30"/>
      <c r="B14" t="s">
        <v>787</v>
      </c>
      <c r="C14">
        <v>1</v>
      </c>
      <c r="D14">
        <v>0</v>
      </c>
      <c r="E14">
        <v>0</v>
      </c>
      <c r="F14">
        <v>1</v>
      </c>
      <c r="G14">
        <v>1</v>
      </c>
      <c r="J14">
        <f t="shared" si="0"/>
        <v>0</v>
      </c>
      <c r="O14" t="s">
        <v>767</v>
      </c>
      <c r="P14" t="s">
        <v>738</v>
      </c>
      <c r="Q14" t="s">
        <v>765</v>
      </c>
      <c r="R14" t="s">
        <v>768</v>
      </c>
      <c r="S14" t="s">
        <v>843</v>
      </c>
      <c r="T14" t="s">
        <v>766</v>
      </c>
      <c r="W14" t="s">
        <v>767</v>
      </c>
      <c r="X14" t="s">
        <v>738</v>
      </c>
      <c r="Y14" t="s">
        <v>765</v>
      </c>
      <c r="Z14" t="s">
        <v>768</v>
      </c>
      <c r="AA14" t="s">
        <v>843</v>
      </c>
      <c r="AB14" t="s">
        <v>766</v>
      </c>
      <c r="AE14" t="s">
        <v>767</v>
      </c>
      <c r="AF14" t="s">
        <v>738</v>
      </c>
      <c r="AG14" t="s">
        <v>765</v>
      </c>
      <c r="AH14" t="s">
        <v>768</v>
      </c>
      <c r="AI14" t="s">
        <v>843</v>
      </c>
      <c r="AJ14" t="s">
        <v>766</v>
      </c>
    </row>
    <row r="15" spans="1:36">
      <c r="A15" s="30"/>
      <c r="B15" t="s">
        <v>788</v>
      </c>
      <c r="C15">
        <v>1</v>
      </c>
      <c r="D15">
        <v>0</v>
      </c>
      <c r="E15">
        <v>0</v>
      </c>
      <c r="F15">
        <v>1</v>
      </c>
      <c r="G15">
        <v>1</v>
      </c>
      <c r="J15">
        <f t="shared" si="0"/>
        <v>0</v>
      </c>
      <c r="N15" t="s">
        <v>767</v>
      </c>
      <c r="O15">
        <v>0</v>
      </c>
      <c r="P15">
        <v>0</v>
      </c>
      <c r="Q15">
        <f>AVERAGE(0.909090909090909)</f>
        <v>0.90909090909090895</v>
      </c>
      <c r="R15">
        <f>AVERAGE(0.763636363636363)</f>
        <v>0.763636363636363</v>
      </c>
      <c r="S15">
        <f t="shared" ref="R15:T18" si="2">AVERAGE(0)</f>
        <v>0</v>
      </c>
      <c r="T15">
        <f t="shared" si="2"/>
        <v>0</v>
      </c>
      <c r="V15" t="s">
        <v>767</v>
      </c>
      <c r="W15">
        <v>0</v>
      </c>
      <c r="X15">
        <v>0</v>
      </c>
      <c r="Y15">
        <f>AVERAGE(0.818181818181818,0.872727272727272)</f>
        <v>0.84545454545454501</v>
      </c>
      <c r="Z15">
        <f>AVERAGE(0.818181818181818,0.781818181818181)</f>
        <v>0.79999999999999949</v>
      </c>
      <c r="AA15">
        <f t="shared" ref="Z15:AB18" si="3">AVERAGE(0)</f>
        <v>0</v>
      </c>
      <c r="AB15">
        <f t="shared" si="3"/>
        <v>0</v>
      </c>
      <c r="AD15" t="s">
        <v>767</v>
      </c>
      <c r="AE15">
        <v>0</v>
      </c>
      <c r="AF15">
        <v>0</v>
      </c>
      <c r="AG15">
        <f>AVERAGE(0.509090909090909,0.69090909090909)</f>
        <v>0.59999999999999953</v>
      </c>
      <c r="AH15">
        <f>AVERAGE(0.49090909090909,0.69090909090909)</f>
        <v>0.59090909090909005</v>
      </c>
      <c r="AI15">
        <f t="shared" ref="AH15:AJ18" si="4">AVERAGE(0)</f>
        <v>0</v>
      </c>
      <c r="AJ15">
        <f t="shared" si="4"/>
        <v>0</v>
      </c>
    </row>
    <row r="16" spans="1:36">
      <c r="A16" s="30"/>
      <c r="B16" t="s">
        <v>789</v>
      </c>
      <c r="C16">
        <v>1</v>
      </c>
      <c r="D16">
        <v>0</v>
      </c>
      <c r="E16">
        <v>0</v>
      </c>
      <c r="F16">
        <v>1</v>
      </c>
      <c r="G16">
        <v>1</v>
      </c>
      <c r="J16">
        <f t="shared" si="0"/>
        <v>0</v>
      </c>
      <c r="N16" t="s">
        <v>738</v>
      </c>
      <c r="P16">
        <v>0</v>
      </c>
      <c r="Q16">
        <f>AVERAGE(1)</f>
        <v>1</v>
      </c>
      <c r="R16">
        <f>AVERAGE(0.327272727272727)</f>
        <v>0.32727272727272699</v>
      </c>
      <c r="S16">
        <f>AVERAGE(0.981818181818181)</f>
        <v>0.98181818181818103</v>
      </c>
      <c r="T16">
        <f t="shared" si="2"/>
        <v>0</v>
      </c>
      <c r="V16" t="s">
        <v>738</v>
      </c>
      <c r="X16">
        <v>0</v>
      </c>
      <c r="Y16">
        <f>AVERAGE(1)</f>
        <v>1</v>
      </c>
      <c r="Z16">
        <f>AVERAGE(0.872727272727272,0.927272727272727)</f>
        <v>0.89999999999999947</v>
      </c>
      <c r="AA16">
        <f>AVERAGE(1,0.981818181818181)</f>
        <v>0.99090909090909052</v>
      </c>
      <c r="AB16">
        <f t="shared" si="3"/>
        <v>0</v>
      </c>
      <c r="AD16" t="s">
        <v>738</v>
      </c>
      <c r="AF16">
        <v>0</v>
      </c>
      <c r="AG16">
        <f>AVERAGE(1)</f>
        <v>1</v>
      </c>
      <c r="AH16">
        <f>AVERAGE(0.145454545454545,0.181818181818181)</f>
        <v>0.163636363636363</v>
      </c>
      <c r="AI16">
        <f>AVERAGE(0.981818181818181,0.963636363636363)</f>
        <v>0.972727272727272</v>
      </c>
      <c r="AJ16">
        <f t="shared" si="4"/>
        <v>0</v>
      </c>
    </row>
    <row r="17" spans="1:36">
      <c r="A17" s="30"/>
      <c r="B17" s="3" t="s">
        <v>740</v>
      </c>
      <c r="C17">
        <v>1</v>
      </c>
      <c r="D17">
        <v>0</v>
      </c>
      <c r="E17">
        <v>0</v>
      </c>
      <c r="F17">
        <v>1</v>
      </c>
      <c r="G17">
        <v>1</v>
      </c>
      <c r="J17">
        <f t="shared" si="0"/>
        <v>0</v>
      </c>
      <c r="N17" t="s">
        <v>765</v>
      </c>
      <c r="Q17">
        <v>0</v>
      </c>
      <c r="R17">
        <f t="shared" si="2"/>
        <v>0</v>
      </c>
      <c r="S17">
        <f t="shared" si="2"/>
        <v>0</v>
      </c>
      <c r="T17">
        <v>1</v>
      </c>
      <c r="V17" t="s">
        <v>765</v>
      </c>
      <c r="Y17">
        <v>0</v>
      </c>
      <c r="Z17">
        <f t="shared" si="3"/>
        <v>0</v>
      </c>
      <c r="AA17">
        <f t="shared" si="3"/>
        <v>0</v>
      </c>
      <c r="AB17">
        <v>1</v>
      </c>
      <c r="AD17" t="s">
        <v>765</v>
      </c>
      <c r="AG17">
        <v>0</v>
      </c>
      <c r="AH17">
        <f t="shared" si="4"/>
        <v>0</v>
      </c>
      <c r="AI17">
        <f t="shared" si="4"/>
        <v>0</v>
      </c>
      <c r="AJ17">
        <f>AVERAGE(0.127272727272727,0.345454545454545)</f>
        <v>0.236363636363636</v>
      </c>
    </row>
    <row r="18" spans="1:36">
      <c r="A18" s="30"/>
      <c r="B18" s="3" t="s">
        <v>741</v>
      </c>
      <c r="C18">
        <v>1</v>
      </c>
      <c r="D18">
        <v>0</v>
      </c>
      <c r="E18">
        <v>0</v>
      </c>
      <c r="F18">
        <v>1</v>
      </c>
      <c r="G18">
        <v>1</v>
      </c>
      <c r="J18">
        <f t="shared" si="0"/>
        <v>0</v>
      </c>
      <c r="N18" t="s">
        <v>768</v>
      </c>
      <c r="R18">
        <v>0</v>
      </c>
      <c r="S18">
        <f t="shared" si="2"/>
        <v>0</v>
      </c>
      <c r="T18">
        <f>AVERAGE(0.672727272727272)</f>
        <v>0.67272727272727195</v>
      </c>
      <c r="V18" t="s">
        <v>768</v>
      </c>
      <c r="Z18">
        <v>0</v>
      </c>
      <c r="AA18">
        <f t="shared" si="3"/>
        <v>0</v>
      </c>
      <c r="AB18">
        <f>AVERAGE(0.727272727272727,0.672727272727272)</f>
        <v>0.69999999999999951</v>
      </c>
      <c r="AD18" t="s">
        <v>768</v>
      </c>
      <c r="AH18">
        <v>0</v>
      </c>
      <c r="AI18">
        <f t="shared" si="4"/>
        <v>0</v>
      </c>
      <c r="AJ18">
        <f>AVERAGE(0.181818181818181,0.0727272727272727)</f>
        <v>0.12727272727272684</v>
      </c>
    </row>
    <row r="19" spans="1:36">
      <c r="A19" s="30"/>
      <c r="B19" s="3" t="s">
        <v>742</v>
      </c>
      <c r="C19">
        <v>1</v>
      </c>
      <c r="D19">
        <v>0</v>
      </c>
      <c r="E19">
        <v>1</v>
      </c>
      <c r="F19">
        <v>0</v>
      </c>
      <c r="G19">
        <v>1</v>
      </c>
      <c r="J19">
        <f t="shared" si="0"/>
        <v>0</v>
      </c>
      <c r="N19" t="s">
        <v>843</v>
      </c>
      <c r="S19">
        <v>0</v>
      </c>
      <c r="T19">
        <f>AVERAGE(0.981818181818181)</f>
        <v>0.98181818181818103</v>
      </c>
      <c r="V19" t="s">
        <v>843</v>
      </c>
      <c r="AA19">
        <v>0</v>
      </c>
      <c r="AB19">
        <f>AVERAGE(0.981818181818181,0.981818181818181)</f>
        <v>0.98181818181818103</v>
      </c>
      <c r="AD19" t="s">
        <v>843</v>
      </c>
      <c r="AI19">
        <v>0</v>
      </c>
      <c r="AJ19">
        <f>AVERAGE(0.872727272727272,0.872727272727272)</f>
        <v>0.87272727272727202</v>
      </c>
    </row>
    <row r="20" spans="1:36">
      <c r="A20" s="30"/>
      <c r="B20" s="3" t="s">
        <v>773</v>
      </c>
      <c r="C20">
        <v>1</v>
      </c>
      <c r="D20">
        <v>0</v>
      </c>
      <c r="E20">
        <v>0</v>
      </c>
      <c r="F20">
        <v>1</v>
      </c>
      <c r="G20">
        <v>1</v>
      </c>
      <c r="J20">
        <f t="shared" si="0"/>
        <v>0</v>
      </c>
      <c r="N20" t="s">
        <v>766</v>
      </c>
      <c r="T20">
        <v>0</v>
      </c>
      <c r="V20" t="s">
        <v>766</v>
      </c>
      <c r="AB20">
        <v>0</v>
      </c>
      <c r="AD20" t="s">
        <v>766</v>
      </c>
      <c r="AJ20">
        <v>0</v>
      </c>
    </row>
    <row r="21" spans="1:36">
      <c r="A21" s="30"/>
      <c r="B21" s="3" t="s">
        <v>774</v>
      </c>
      <c r="C21">
        <v>1</v>
      </c>
      <c r="D21">
        <v>0</v>
      </c>
      <c r="E21">
        <v>1</v>
      </c>
      <c r="F21">
        <v>0</v>
      </c>
      <c r="G21">
        <v>1</v>
      </c>
      <c r="J21">
        <f t="shared" si="0"/>
        <v>0</v>
      </c>
    </row>
    <row r="22" spans="1:36">
      <c r="A22" s="30"/>
      <c r="B22" s="3" t="s">
        <v>743</v>
      </c>
      <c r="C22">
        <v>1</v>
      </c>
      <c r="D22">
        <v>0</v>
      </c>
      <c r="E22" s="4">
        <v>1</v>
      </c>
      <c r="F22">
        <v>0</v>
      </c>
      <c r="G22">
        <v>1</v>
      </c>
      <c r="J22">
        <f t="shared" si="0"/>
        <v>0</v>
      </c>
    </row>
    <row r="23" spans="1:36">
      <c r="A23" s="30"/>
      <c r="B23" s="3" t="s">
        <v>744</v>
      </c>
      <c r="C23">
        <v>1</v>
      </c>
      <c r="D23">
        <v>0</v>
      </c>
      <c r="E23">
        <v>1</v>
      </c>
      <c r="F23">
        <v>0</v>
      </c>
      <c r="G23">
        <v>1</v>
      </c>
      <c r="J23">
        <f t="shared" si="0"/>
        <v>0</v>
      </c>
    </row>
    <row r="24" spans="1:36">
      <c r="A24" s="30"/>
      <c r="B24" s="3" t="s">
        <v>745</v>
      </c>
      <c r="C24">
        <v>1</v>
      </c>
      <c r="D24">
        <v>0</v>
      </c>
      <c r="E24">
        <v>0</v>
      </c>
      <c r="F24">
        <v>1</v>
      </c>
      <c r="G24">
        <v>1</v>
      </c>
      <c r="J24">
        <f t="shared" si="0"/>
        <v>0</v>
      </c>
    </row>
    <row r="25" spans="1:36">
      <c r="A25" s="30"/>
      <c r="B25" s="3" t="s">
        <v>790</v>
      </c>
      <c r="C25">
        <v>1</v>
      </c>
      <c r="D25">
        <v>0</v>
      </c>
      <c r="E25">
        <v>0</v>
      </c>
      <c r="F25">
        <v>1</v>
      </c>
      <c r="G25">
        <v>1</v>
      </c>
      <c r="J25">
        <f t="shared" si="0"/>
        <v>0</v>
      </c>
      <c r="O25" t="s">
        <v>767</v>
      </c>
      <c r="P25" t="s">
        <v>738</v>
      </c>
      <c r="Q25" t="s">
        <v>765</v>
      </c>
      <c r="R25" t="s">
        <v>768</v>
      </c>
      <c r="S25" t="s">
        <v>843</v>
      </c>
      <c r="T25" t="s">
        <v>766</v>
      </c>
    </row>
    <row r="26" spans="1:36">
      <c r="A26" s="30"/>
      <c r="B26" s="3" t="s">
        <v>791</v>
      </c>
      <c r="C26">
        <v>1</v>
      </c>
      <c r="D26">
        <v>0</v>
      </c>
      <c r="E26">
        <v>0</v>
      </c>
      <c r="F26">
        <v>1</v>
      </c>
      <c r="G26">
        <v>1</v>
      </c>
      <c r="J26">
        <f t="shared" si="0"/>
        <v>0</v>
      </c>
      <c r="N26" t="s">
        <v>767</v>
      </c>
      <c r="Q26">
        <v>0.65454545454545399</v>
      </c>
      <c r="R26">
        <v>0.74545454545454504</v>
      </c>
    </row>
    <row r="27" spans="1:36">
      <c r="A27" s="30"/>
      <c r="B27" s="3" t="s">
        <v>746</v>
      </c>
      <c r="C27">
        <v>1</v>
      </c>
      <c r="D27">
        <v>0</v>
      </c>
      <c r="E27">
        <v>1</v>
      </c>
      <c r="F27">
        <v>0</v>
      </c>
      <c r="G27">
        <v>1</v>
      </c>
      <c r="J27">
        <f t="shared" si="0"/>
        <v>0</v>
      </c>
      <c r="N27" t="s">
        <v>738</v>
      </c>
      <c r="Q27">
        <v>0.98181818181818103</v>
      </c>
      <c r="R27">
        <v>5.4545454545454501E-2</v>
      </c>
      <c r="S27">
        <v>0.70909090909090899</v>
      </c>
    </row>
    <row r="28" spans="1:36">
      <c r="A28" s="30"/>
      <c r="B28" s="3" t="s">
        <v>747</v>
      </c>
      <c r="C28">
        <v>1</v>
      </c>
      <c r="D28">
        <v>0</v>
      </c>
      <c r="E28">
        <v>1</v>
      </c>
      <c r="F28">
        <v>0</v>
      </c>
      <c r="G28">
        <v>1</v>
      </c>
      <c r="J28">
        <f t="shared" si="0"/>
        <v>0</v>
      </c>
      <c r="N28" t="s">
        <v>765</v>
      </c>
      <c r="T28">
        <v>0.8</v>
      </c>
    </row>
    <row r="29" spans="1:36">
      <c r="A29" s="30"/>
      <c r="B29" s="3" t="s">
        <v>748</v>
      </c>
      <c r="C29">
        <v>1</v>
      </c>
      <c r="D29">
        <v>0</v>
      </c>
      <c r="E29">
        <v>1</v>
      </c>
      <c r="F29">
        <v>0</v>
      </c>
      <c r="G29">
        <v>1</v>
      </c>
      <c r="J29">
        <f t="shared" si="0"/>
        <v>0</v>
      </c>
      <c r="N29" t="s">
        <v>768</v>
      </c>
      <c r="T29">
        <v>0.2</v>
      </c>
    </row>
    <row r="30" spans="1:36">
      <c r="A30" s="30"/>
      <c r="B30" s="3" t="s">
        <v>792</v>
      </c>
      <c r="C30">
        <v>1</v>
      </c>
      <c r="D30">
        <v>0</v>
      </c>
      <c r="E30">
        <v>1</v>
      </c>
      <c r="F30">
        <v>0</v>
      </c>
      <c r="G30">
        <v>1</v>
      </c>
      <c r="J30">
        <f t="shared" si="0"/>
        <v>0</v>
      </c>
      <c r="N30" t="s">
        <v>843</v>
      </c>
      <c r="T30">
        <v>0.63636363636363602</v>
      </c>
    </row>
    <row r="31" spans="1:36">
      <c r="A31" s="30"/>
      <c r="B31" s="3" t="s">
        <v>793</v>
      </c>
      <c r="C31">
        <v>1</v>
      </c>
      <c r="D31">
        <v>0</v>
      </c>
      <c r="E31">
        <v>1</v>
      </c>
      <c r="F31">
        <v>0</v>
      </c>
      <c r="G31">
        <v>1</v>
      </c>
      <c r="J31">
        <f t="shared" si="0"/>
        <v>0</v>
      </c>
      <c r="N31" t="s">
        <v>766</v>
      </c>
      <c r="T31">
        <v>0</v>
      </c>
    </row>
    <row r="32" spans="1:36">
      <c r="A32" s="30"/>
      <c r="B32" s="3" t="s">
        <v>749</v>
      </c>
      <c r="C32">
        <v>0</v>
      </c>
      <c r="D32">
        <v>1</v>
      </c>
      <c r="E32">
        <v>1</v>
      </c>
      <c r="F32">
        <v>0</v>
      </c>
      <c r="G32">
        <v>1</v>
      </c>
      <c r="J32">
        <f t="shared" si="0"/>
        <v>0</v>
      </c>
    </row>
    <row r="33" spans="1:20">
      <c r="A33" s="30"/>
      <c r="B33" s="3" t="s">
        <v>750</v>
      </c>
      <c r="C33">
        <v>0</v>
      </c>
      <c r="D33">
        <v>1</v>
      </c>
      <c r="E33">
        <v>0</v>
      </c>
      <c r="F33">
        <v>1</v>
      </c>
      <c r="G33">
        <v>1</v>
      </c>
      <c r="J33">
        <f t="shared" si="0"/>
        <v>1</v>
      </c>
    </row>
    <row r="34" spans="1:20">
      <c r="A34" s="30"/>
      <c r="B34" s="3" t="s">
        <v>751</v>
      </c>
      <c r="C34">
        <v>0</v>
      </c>
      <c r="D34">
        <v>1</v>
      </c>
      <c r="E34">
        <v>1</v>
      </c>
      <c r="F34">
        <v>0</v>
      </c>
      <c r="G34">
        <v>1</v>
      </c>
      <c r="J34">
        <f t="shared" si="0"/>
        <v>0</v>
      </c>
      <c r="O34" t="s">
        <v>844</v>
      </c>
      <c r="P34" t="s">
        <v>846</v>
      </c>
      <c r="Q34" t="s">
        <v>847</v>
      </c>
      <c r="R34" t="s">
        <v>848</v>
      </c>
      <c r="S34" t="s">
        <v>849</v>
      </c>
      <c r="T34" t="s">
        <v>850</v>
      </c>
    </row>
    <row r="35" spans="1:20">
      <c r="A35" s="30"/>
      <c r="B35" s="3" t="s">
        <v>794</v>
      </c>
      <c r="C35">
        <v>0</v>
      </c>
      <c r="D35">
        <v>1</v>
      </c>
      <c r="E35">
        <v>0</v>
      </c>
      <c r="F35">
        <v>1</v>
      </c>
      <c r="G35">
        <v>1</v>
      </c>
      <c r="J35">
        <f t="shared" si="0"/>
        <v>1</v>
      </c>
      <c r="N35">
        <v>95</v>
      </c>
      <c r="O35">
        <v>0.98181818181818103</v>
      </c>
      <c r="P35">
        <v>1</v>
      </c>
      <c r="Q35">
        <v>0.90909090909090895</v>
      </c>
      <c r="R35">
        <v>9.0909090909090898E-2</v>
      </c>
      <c r="S35">
        <v>0.65454545454545399</v>
      </c>
      <c r="T35">
        <v>0.65454545454545399</v>
      </c>
    </row>
    <row r="36" spans="1:20">
      <c r="A36" s="30"/>
      <c r="B36" s="3" t="s">
        <v>795</v>
      </c>
      <c r="C36">
        <v>0</v>
      </c>
      <c r="D36">
        <v>1</v>
      </c>
      <c r="E36">
        <v>1</v>
      </c>
      <c r="F36">
        <v>0</v>
      </c>
      <c r="G36">
        <v>1</v>
      </c>
      <c r="J36">
        <f t="shared" si="0"/>
        <v>0</v>
      </c>
      <c r="N36">
        <v>88</v>
      </c>
      <c r="O36">
        <v>0.98181818181818103</v>
      </c>
      <c r="P36">
        <v>1</v>
      </c>
      <c r="Q36">
        <v>0.81818181818181801</v>
      </c>
      <c r="R36">
        <v>0.6</v>
      </c>
      <c r="S36">
        <v>0.70909090909090899</v>
      </c>
      <c r="T36">
        <v>0.70909090909090899</v>
      </c>
    </row>
    <row r="37" spans="1:20">
      <c r="A37" s="30"/>
      <c r="B37" s="3" t="s">
        <v>752</v>
      </c>
      <c r="C37">
        <v>0</v>
      </c>
      <c r="D37">
        <v>1</v>
      </c>
      <c r="E37">
        <v>1</v>
      </c>
      <c r="F37">
        <v>0</v>
      </c>
      <c r="G37">
        <v>1</v>
      </c>
      <c r="J37">
        <f t="shared" si="0"/>
        <v>0</v>
      </c>
      <c r="N37">
        <v>77</v>
      </c>
      <c r="O37">
        <v>0.98181818181818103</v>
      </c>
      <c r="P37">
        <v>1</v>
      </c>
      <c r="Q37">
        <v>0.87272727272727202</v>
      </c>
      <c r="R37">
        <v>0.6</v>
      </c>
      <c r="S37">
        <v>0.67272727272727195</v>
      </c>
      <c r="T37">
        <v>0.65454545454545399</v>
      </c>
    </row>
    <row r="38" spans="1:20">
      <c r="A38" s="30"/>
      <c r="B38" s="3" t="s">
        <v>753</v>
      </c>
      <c r="C38">
        <v>0</v>
      </c>
      <c r="D38">
        <v>1</v>
      </c>
      <c r="E38">
        <v>0</v>
      </c>
      <c r="F38">
        <v>1</v>
      </c>
      <c r="G38">
        <v>1</v>
      </c>
      <c r="J38">
        <f t="shared" si="0"/>
        <v>1</v>
      </c>
      <c r="N38">
        <v>30</v>
      </c>
      <c r="O38">
        <v>0.87272727272727202</v>
      </c>
      <c r="P38">
        <v>0.12727272727272701</v>
      </c>
      <c r="Q38">
        <v>9.0909090909090898E-2</v>
      </c>
      <c r="R38">
        <v>3.6363636363636299E-2</v>
      </c>
      <c r="S38">
        <v>0.145454545454545</v>
      </c>
      <c r="T38">
        <v>3.6363636363636299E-2</v>
      </c>
    </row>
    <row r="39" spans="1:20">
      <c r="A39" s="30"/>
      <c r="B39" s="3" t="s">
        <v>754</v>
      </c>
      <c r="C39">
        <v>0</v>
      </c>
      <c r="D39">
        <v>1</v>
      </c>
      <c r="E39">
        <v>1</v>
      </c>
      <c r="F39">
        <v>0</v>
      </c>
      <c r="G39">
        <v>1</v>
      </c>
      <c r="J39">
        <f t="shared" si="0"/>
        <v>0</v>
      </c>
      <c r="N39">
        <v>1</v>
      </c>
      <c r="O39">
        <v>0.87272727272727202</v>
      </c>
      <c r="P39">
        <v>0.34545454545454501</v>
      </c>
      <c r="Q39">
        <v>0.29090909090909001</v>
      </c>
      <c r="R39">
        <v>3.6363636363636299E-2</v>
      </c>
      <c r="S39">
        <v>3.6363636363636299E-2</v>
      </c>
      <c r="T39">
        <v>3.6363636363636299E-2</v>
      </c>
    </row>
    <row r="40" spans="1:20">
      <c r="A40" s="30"/>
      <c r="B40" s="3" t="s">
        <v>796</v>
      </c>
      <c r="C40">
        <v>0</v>
      </c>
      <c r="D40">
        <v>1</v>
      </c>
      <c r="E40">
        <v>0</v>
      </c>
      <c r="F40">
        <v>1</v>
      </c>
      <c r="G40">
        <v>1</v>
      </c>
      <c r="J40">
        <f t="shared" si="0"/>
        <v>1</v>
      </c>
    </row>
    <row r="41" spans="1:20">
      <c r="A41" s="30"/>
      <c r="B41" s="3" t="s">
        <v>797</v>
      </c>
      <c r="C41">
        <v>0</v>
      </c>
      <c r="D41">
        <v>1</v>
      </c>
      <c r="E41">
        <v>1</v>
      </c>
      <c r="F41">
        <v>0</v>
      </c>
      <c r="G41">
        <v>1</v>
      </c>
      <c r="J41">
        <f t="shared" si="0"/>
        <v>0</v>
      </c>
    </row>
    <row r="42" spans="1:20">
      <c r="A42" s="30"/>
      <c r="B42" s="3" t="s">
        <v>798</v>
      </c>
      <c r="C42">
        <v>0</v>
      </c>
      <c r="D42">
        <v>1</v>
      </c>
      <c r="E42">
        <v>1</v>
      </c>
      <c r="F42">
        <v>0</v>
      </c>
      <c r="G42">
        <v>1</v>
      </c>
      <c r="J42">
        <f t="shared" si="0"/>
        <v>0</v>
      </c>
    </row>
    <row r="43" spans="1:20">
      <c r="A43" s="30"/>
      <c r="B43" s="3" t="s">
        <v>799</v>
      </c>
      <c r="C43">
        <v>0</v>
      </c>
      <c r="D43">
        <v>1</v>
      </c>
      <c r="E43">
        <v>1</v>
      </c>
      <c r="F43">
        <v>0</v>
      </c>
      <c r="G43">
        <v>1</v>
      </c>
      <c r="J43">
        <f t="shared" si="0"/>
        <v>0</v>
      </c>
      <c r="O43" t="s">
        <v>844</v>
      </c>
      <c r="P43" t="s">
        <v>846</v>
      </c>
      <c r="Q43" t="s">
        <v>847</v>
      </c>
      <c r="R43" t="s">
        <v>848</v>
      </c>
      <c r="S43" t="s">
        <v>849</v>
      </c>
      <c r="T43" t="s">
        <v>850</v>
      </c>
    </row>
    <row r="44" spans="1:20">
      <c r="A44" s="30"/>
      <c r="B44" s="3" t="s">
        <v>800</v>
      </c>
      <c r="C44">
        <v>0</v>
      </c>
      <c r="D44">
        <v>1</v>
      </c>
      <c r="E44">
        <v>1</v>
      </c>
      <c r="F44">
        <v>0</v>
      </c>
      <c r="G44">
        <v>1</v>
      </c>
      <c r="J44">
        <f t="shared" si="0"/>
        <v>0</v>
      </c>
      <c r="N44" t="s">
        <v>655</v>
      </c>
      <c r="O44">
        <v>0.63636363636363602</v>
      </c>
      <c r="P44">
        <v>0.8</v>
      </c>
      <c r="Q44">
        <v>0.527272727272727</v>
      </c>
      <c r="R44">
        <v>3.6363636363636299E-2</v>
      </c>
      <c r="S44">
        <v>0.163636363636363</v>
      </c>
      <c r="T44">
        <v>5.4545454545454501E-2</v>
      </c>
    </row>
    <row r="45" spans="1:20">
      <c r="A45" s="30"/>
      <c r="B45" s="3" t="s">
        <v>801</v>
      </c>
      <c r="C45">
        <v>0</v>
      </c>
      <c r="D45">
        <v>1</v>
      </c>
      <c r="E45">
        <v>1</v>
      </c>
      <c r="F45">
        <v>0</v>
      </c>
      <c r="G45">
        <v>1</v>
      </c>
      <c r="J45">
        <f t="shared" si="0"/>
        <v>0</v>
      </c>
      <c r="N45" t="s">
        <v>853</v>
      </c>
      <c r="O45">
        <f>AVERAGE(O36:O37)</f>
        <v>0.98181818181818103</v>
      </c>
      <c r="P45">
        <f t="shared" ref="P45:T45" si="5">AVERAGE(P36:P37)</f>
        <v>1</v>
      </c>
      <c r="Q45">
        <f t="shared" si="5"/>
        <v>0.84545454545454501</v>
      </c>
      <c r="R45">
        <f t="shared" si="5"/>
        <v>0.6</v>
      </c>
      <c r="S45">
        <f t="shared" si="5"/>
        <v>0.69090909090909047</v>
      </c>
      <c r="T45">
        <f t="shared" si="5"/>
        <v>0.68181818181818143</v>
      </c>
    </row>
    <row r="46" spans="1:20">
      <c r="A46" s="30"/>
      <c r="B46" s="3" t="s">
        <v>802</v>
      </c>
      <c r="C46">
        <v>0</v>
      </c>
      <c r="D46">
        <v>1</v>
      </c>
      <c r="E46">
        <v>1</v>
      </c>
      <c r="F46">
        <v>0</v>
      </c>
      <c r="G46">
        <v>1</v>
      </c>
      <c r="J46">
        <f t="shared" si="0"/>
        <v>0</v>
      </c>
      <c r="N46" s="10" t="s">
        <v>854</v>
      </c>
      <c r="O46">
        <f>AVERAGE(O38:O39)</f>
        <v>0.87272727272727202</v>
      </c>
      <c r="P46">
        <f t="shared" ref="P46:T46" si="6">AVERAGE(P38:P39)</f>
        <v>0.236363636363636</v>
      </c>
      <c r="Q46">
        <f t="shared" si="6"/>
        <v>0.19090909090909045</v>
      </c>
      <c r="R46">
        <f t="shared" si="6"/>
        <v>3.6363636363636299E-2</v>
      </c>
      <c r="S46">
        <f t="shared" si="6"/>
        <v>9.0909090909090648E-2</v>
      </c>
      <c r="T46">
        <f t="shared" si="6"/>
        <v>3.6363636363636299E-2</v>
      </c>
    </row>
    <row r="47" spans="1:20">
      <c r="A47" s="30"/>
      <c r="B47" s="3" t="s">
        <v>803</v>
      </c>
      <c r="C47">
        <v>1</v>
      </c>
      <c r="D47">
        <v>0</v>
      </c>
      <c r="E47">
        <v>0</v>
      </c>
      <c r="F47">
        <v>1</v>
      </c>
      <c r="G47">
        <v>1</v>
      </c>
      <c r="J47">
        <f t="shared" si="0"/>
        <v>0</v>
      </c>
    </row>
    <row r="48" spans="1:20">
      <c r="A48" s="30"/>
      <c r="B48" s="3" t="s">
        <v>804</v>
      </c>
      <c r="C48">
        <v>0</v>
      </c>
      <c r="D48">
        <v>1</v>
      </c>
      <c r="E48">
        <v>1</v>
      </c>
      <c r="F48">
        <v>0</v>
      </c>
      <c r="G48">
        <v>1</v>
      </c>
      <c r="J48">
        <f t="shared" si="0"/>
        <v>0</v>
      </c>
    </row>
    <row r="49" spans="1:10">
      <c r="A49" s="30"/>
      <c r="B49" s="3" t="s">
        <v>805</v>
      </c>
      <c r="C49">
        <v>1</v>
      </c>
      <c r="D49">
        <v>0</v>
      </c>
      <c r="E49">
        <v>0</v>
      </c>
      <c r="F49">
        <v>1</v>
      </c>
      <c r="G49">
        <v>1</v>
      </c>
      <c r="J49">
        <f t="shared" si="0"/>
        <v>0</v>
      </c>
    </row>
    <row r="50" spans="1:10">
      <c r="A50" s="30"/>
      <c r="B50" s="3" t="s">
        <v>806</v>
      </c>
      <c r="C50">
        <v>1</v>
      </c>
      <c r="D50">
        <v>0</v>
      </c>
      <c r="E50">
        <v>0</v>
      </c>
      <c r="F50">
        <v>1</v>
      </c>
      <c r="G50">
        <v>1</v>
      </c>
      <c r="J50">
        <f t="shared" si="0"/>
        <v>0</v>
      </c>
    </row>
    <row r="51" spans="1:10">
      <c r="A51" s="30"/>
      <c r="B51" s="3" t="s">
        <v>807</v>
      </c>
      <c r="C51">
        <v>1</v>
      </c>
      <c r="D51">
        <v>0</v>
      </c>
      <c r="E51">
        <v>0</v>
      </c>
      <c r="F51">
        <v>1</v>
      </c>
      <c r="G51">
        <v>1</v>
      </c>
      <c r="J51">
        <f t="shared" si="0"/>
        <v>0</v>
      </c>
    </row>
    <row r="52" spans="1:10">
      <c r="A52" s="30"/>
      <c r="B52" s="3" t="s">
        <v>808</v>
      </c>
      <c r="C52">
        <v>1</v>
      </c>
      <c r="D52">
        <v>0</v>
      </c>
      <c r="E52">
        <v>1</v>
      </c>
      <c r="F52">
        <v>0</v>
      </c>
      <c r="G52">
        <v>1</v>
      </c>
      <c r="J52">
        <f t="shared" si="0"/>
        <v>0</v>
      </c>
    </row>
    <row r="53" spans="1:10">
      <c r="A53" s="30"/>
      <c r="B53" s="3" t="s">
        <v>809</v>
      </c>
      <c r="C53">
        <v>1</v>
      </c>
      <c r="D53">
        <v>0</v>
      </c>
      <c r="E53">
        <v>1</v>
      </c>
      <c r="F53">
        <v>0</v>
      </c>
      <c r="G53">
        <v>1</v>
      </c>
      <c r="J53">
        <f t="shared" si="0"/>
        <v>0</v>
      </c>
    </row>
    <row r="54" spans="1:10">
      <c r="A54" s="30"/>
      <c r="B54" s="3" t="s">
        <v>810</v>
      </c>
      <c r="C54">
        <v>1</v>
      </c>
      <c r="D54">
        <v>0</v>
      </c>
      <c r="E54">
        <v>1</v>
      </c>
      <c r="F54">
        <v>0</v>
      </c>
      <c r="G54">
        <v>1</v>
      </c>
      <c r="J54">
        <f t="shared" si="0"/>
        <v>0</v>
      </c>
    </row>
    <row r="55" spans="1:10">
      <c r="A55" s="30"/>
      <c r="B55" s="3" t="s">
        <v>811</v>
      </c>
      <c r="C55">
        <v>1</v>
      </c>
      <c r="D55">
        <v>0</v>
      </c>
      <c r="E55">
        <v>0</v>
      </c>
      <c r="F55">
        <v>1</v>
      </c>
      <c r="G55">
        <v>1</v>
      </c>
      <c r="I55">
        <v>1</v>
      </c>
      <c r="J55">
        <f t="shared" si="0"/>
        <v>0</v>
      </c>
    </row>
    <row r="56" spans="1:10">
      <c r="A56" s="30"/>
      <c r="B56" s="3" t="s">
        <v>812</v>
      </c>
      <c r="C56">
        <v>1</v>
      </c>
      <c r="D56">
        <v>0</v>
      </c>
      <c r="E56">
        <v>1</v>
      </c>
      <c r="F56">
        <v>0</v>
      </c>
      <c r="G56">
        <v>1</v>
      </c>
      <c r="J56">
        <f t="shared" si="0"/>
        <v>0</v>
      </c>
    </row>
    <row r="57" spans="1:10">
      <c r="C57">
        <f>SUM(C2:C56)</f>
        <v>39</v>
      </c>
      <c r="D57">
        <f t="shared" ref="D57:G57" si="7">SUM(D2:D56)</f>
        <v>16</v>
      </c>
      <c r="E57">
        <f t="shared" si="7"/>
        <v>25</v>
      </c>
      <c r="F57">
        <f t="shared" si="7"/>
        <v>30</v>
      </c>
      <c r="G57">
        <f t="shared" si="7"/>
        <v>55</v>
      </c>
      <c r="H57">
        <f t="shared" ref="H57" si="8">SUM(H2:H56)</f>
        <v>0</v>
      </c>
      <c r="I57">
        <f t="shared" ref="I57" si="9">SUM(I2:I56)</f>
        <v>1</v>
      </c>
      <c r="J57">
        <f t="shared" ref="J57" si="10">SUM(J2:J56)</f>
        <v>4</v>
      </c>
    </row>
    <row r="58" spans="1:10">
      <c r="C58">
        <f>C57/$G$57</f>
        <v>0.70909090909090911</v>
      </c>
      <c r="D58">
        <f>D57/$G$57</f>
        <v>0.29090909090909089</v>
      </c>
      <c r="E58">
        <f t="shared" ref="E58:G58" si="11">E57/$G$57</f>
        <v>0.45454545454545453</v>
      </c>
      <c r="F58">
        <f t="shared" si="11"/>
        <v>0.54545454545454541</v>
      </c>
      <c r="G58">
        <f t="shared" si="11"/>
        <v>1</v>
      </c>
      <c r="I58">
        <f>I57/$G$57</f>
        <v>1.8181818181818181E-2</v>
      </c>
      <c r="J58">
        <f>(D57-J57)/$G$57</f>
        <v>0.21818181818181817</v>
      </c>
    </row>
    <row r="60" spans="1:10">
      <c r="C60" t="s">
        <v>767</v>
      </c>
      <c r="D60" t="s">
        <v>738</v>
      </c>
      <c r="E60" t="s">
        <v>765</v>
      </c>
      <c r="F60" t="s">
        <v>768</v>
      </c>
      <c r="G60" t="s">
        <v>766</v>
      </c>
      <c r="H60" t="s">
        <v>814</v>
      </c>
      <c r="I60" t="s">
        <v>813</v>
      </c>
    </row>
    <row r="61" spans="1:10">
      <c r="A61" s="31" t="s">
        <v>829</v>
      </c>
      <c r="B61" s="3" t="s">
        <v>775</v>
      </c>
      <c r="C61">
        <v>0</v>
      </c>
      <c r="D61">
        <v>1</v>
      </c>
      <c r="E61">
        <v>0</v>
      </c>
      <c r="F61">
        <v>1</v>
      </c>
      <c r="G61">
        <v>1</v>
      </c>
      <c r="J61">
        <f t="shared" si="0"/>
        <v>1</v>
      </c>
    </row>
    <row r="62" spans="1:10">
      <c r="A62" s="31"/>
      <c r="B62" s="3" t="s">
        <v>776</v>
      </c>
      <c r="C62">
        <v>0</v>
      </c>
      <c r="D62">
        <v>1</v>
      </c>
      <c r="E62">
        <v>0</v>
      </c>
      <c r="F62">
        <v>1</v>
      </c>
      <c r="G62">
        <v>1</v>
      </c>
      <c r="J62">
        <f t="shared" si="0"/>
        <v>1</v>
      </c>
    </row>
    <row r="63" spans="1:10">
      <c r="A63" s="31"/>
      <c r="B63" s="3" t="s">
        <v>777</v>
      </c>
      <c r="C63">
        <v>0</v>
      </c>
      <c r="D63">
        <v>1</v>
      </c>
      <c r="E63">
        <v>0</v>
      </c>
      <c r="F63">
        <v>1</v>
      </c>
      <c r="G63">
        <v>1</v>
      </c>
      <c r="J63">
        <f t="shared" si="0"/>
        <v>1</v>
      </c>
    </row>
    <row r="64" spans="1:10">
      <c r="A64" s="31"/>
      <c r="B64" s="3" t="s">
        <v>778</v>
      </c>
      <c r="C64">
        <v>0</v>
      </c>
      <c r="D64">
        <v>1</v>
      </c>
      <c r="E64">
        <v>1</v>
      </c>
      <c r="F64">
        <v>0</v>
      </c>
      <c r="G64">
        <v>1</v>
      </c>
      <c r="J64">
        <f t="shared" si="0"/>
        <v>0</v>
      </c>
    </row>
    <row r="65" spans="1:10">
      <c r="A65" s="31"/>
      <c r="B65" s="3" t="s">
        <v>779</v>
      </c>
      <c r="C65">
        <v>0</v>
      </c>
      <c r="D65">
        <v>1</v>
      </c>
      <c r="E65">
        <v>1</v>
      </c>
      <c r="F65">
        <v>0</v>
      </c>
      <c r="G65">
        <v>1</v>
      </c>
      <c r="J65">
        <f t="shared" si="0"/>
        <v>0</v>
      </c>
    </row>
    <row r="66" spans="1:10">
      <c r="A66" s="31"/>
      <c r="B66" s="3" t="s">
        <v>780</v>
      </c>
      <c r="C66">
        <v>0</v>
      </c>
      <c r="D66">
        <v>1</v>
      </c>
      <c r="E66">
        <v>0</v>
      </c>
      <c r="F66">
        <v>1</v>
      </c>
      <c r="G66">
        <v>1</v>
      </c>
      <c r="J66">
        <f t="shared" si="0"/>
        <v>1</v>
      </c>
    </row>
    <row r="67" spans="1:10">
      <c r="A67" s="31"/>
      <c r="B67" s="3" t="s">
        <v>781</v>
      </c>
      <c r="C67">
        <v>0</v>
      </c>
      <c r="D67">
        <v>1</v>
      </c>
      <c r="E67">
        <v>1</v>
      </c>
      <c r="F67">
        <v>0</v>
      </c>
      <c r="G67">
        <v>1</v>
      </c>
      <c r="J67">
        <f t="shared" ref="J67:J130" si="12">IF(AND(D67=1,F67=1),1,0)</f>
        <v>0</v>
      </c>
    </row>
    <row r="68" spans="1:10">
      <c r="A68" s="31"/>
      <c r="B68" s="3" t="s">
        <v>782</v>
      </c>
      <c r="C68">
        <v>0</v>
      </c>
      <c r="D68">
        <v>1</v>
      </c>
      <c r="E68">
        <v>0</v>
      </c>
      <c r="F68">
        <v>1</v>
      </c>
      <c r="G68">
        <v>1</v>
      </c>
      <c r="J68">
        <f t="shared" si="12"/>
        <v>1</v>
      </c>
    </row>
    <row r="69" spans="1:10">
      <c r="A69" s="31"/>
      <c r="B69" s="3" t="s">
        <v>783</v>
      </c>
      <c r="C69">
        <v>0</v>
      </c>
      <c r="D69">
        <v>1</v>
      </c>
      <c r="E69">
        <v>1</v>
      </c>
      <c r="F69">
        <v>0</v>
      </c>
      <c r="G69">
        <v>1</v>
      </c>
      <c r="J69">
        <f t="shared" si="12"/>
        <v>0</v>
      </c>
    </row>
    <row r="70" spans="1:10">
      <c r="A70" s="31"/>
      <c r="B70" s="3" t="s">
        <v>784</v>
      </c>
      <c r="C70">
        <v>0</v>
      </c>
      <c r="D70">
        <v>1</v>
      </c>
      <c r="E70">
        <v>0</v>
      </c>
      <c r="F70">
        <v>1</v>
      </c>
      <c r="G70">
        <v>1</v>
      </c>
      <c r="J70">
        <f t="shared" si="12"/>
        <v>1</v>
      </c>
    </row>
    <row r="71" spans="1:10">
      <c r="A71" s="31"/>
      <c r="B71" s="3" t="s">
        <v>785</v>
      </c>
      <c r="C71">
        <v>0</v>
      </c>
      <c r="D71">
        <v>1</v>
      </c>
      <c r="E71">
        <v>1</v>
      </c>
      <c r="F71">
        <v>0</v>
      </c>
      <c r="G71">
        <v>1</v>
      </c>
      <c r="J71">
        <f t="shared" si="12"/>
        <v>0</v>
      </c>
    </row>
    <row r="72" spans="1:10">
      <c r="A72" s="31"/>
      <c r="B72" s="3" t="s">
        <v>786</v>
      </c>
      <c r="C72">
        <v>0</v>
      </c>
      <c r="D72">
        <v>1</v>
      </c>
      <c r="E72">
        <v>1</v>
      </c>
      <c r="F72">
        <v>0</v>
      </c>
      <c r="G72">
        <v>1</v>
      </c>
      <c r="J72">
        <f t="shared" si="12"/>
        <v>0</v>
      </c>
    </row>
    <row r="73" spans="1:10">
      <c r="A73" s="31"/>
      <c r="B73" s="3" t="s">
        <v>787</v>
      </c>
      <c r="C73">
        <v>0</v>
      </c>
      <c r="D73">
        <v>1</v>
      </c>
      <c r="E73">
        <v>1</v>
      </c>
      <c r="F73">
        <v>0</v>
      </c>
      <c r="G73">
        <v>1</v>
      </c>
      <c r="J73">
        <f t="shared" si="12"/>
        <v>0</v>
      </c>
    </row>
    <row r="74" spans="1:10">
      <c r="A74" s="31"/>
      <c r="B74" s="3" t="s">
        <v>788</v>
      </c>
      <c r="C74">
        <v>0</v>
      </c>
      <c r="D74">
        <v>1</v>
      </c>
      <c r="E74">
        <v>1</v>
      </c>
      <c r="F74">
        <v>0</v>
      </c>
      <c r="G74">
        <v>1</v>
      </c>
      <c r="J74">
        <f t="shared" si="12"/>
        <v>0</v>
      </c>
    </row>
    <row r="75" spans="1:10">
      <c r="A75" s="31"/>
      <c r="B75" s="3" t="s">
        <v>789</v>
      </c>
      <c r="C75">
        <v>0</v>
      </c>
      <c r="D75">
        <v>1</v>
      </c>
      <c r="E75">
        <v>0</v>
      </c>
      <c r="F75">
        <v>1</v>
      </c>
      <c r="G75">
        <v>1</v>
      </c>
      <c r="J75">
        <f t="shared" si="12"/>
        <v>1</v>
      </c>
    </row>
    <row r="76" spans="1:10">
      <c r="A76" s="31"/>
      <c r="B76" s="3" t="s">
        <v>740</v>
      </c>
      <c r="C76">
        <v>0</v>
      </c>
      <c r="D76">
        <v>1</v>
      </c>
      <c r="E76">
        <v>0</v>
      </c>
      <c r="F76">
        <v>1</v>
      </c>
      <c r="G76">
        <v>1</v>
      </c>
      <c r="J76">
        <f t="shared" si="12"/>
        <v>1</v>
      </c>
    </row>
    <row r="77" spans="1:10">
      <c r="A77" s="31"/>
      <c r="B77" s="3" t="s">
        <v>741</v>
      </c>
      <c r="C77">
        <v>0</v>
      </c>
      <c r="D77">
        <v>1</v>
      </c>
      <c r="E77">
        <v>0</v>
      </c>
      <c r="F77">
        <v>1</v>
      </c>
      <c r="G77">
        <v>1</v>
      </c>
      <c r="J77">
        <f t="shared" si="12"/>
        <v>1</v>
      </c>
    </row>
    <row r="78" spans="1:10">
      <c r="A78" s="31"/>
      <c r="B78" s="3" t="s">
        <v>742</v>
      </c>
      <c r="C78">
        <v>0</v>
      </c>
      <c r="D78">
        <v>1</v>
      </c>
      <c r="E78">
        <v>0</v>
      </c>
      <c r="F78">
        <v>1</v>
      </c>
      <c r="G78">
        <v>1</v>
      </c>
      <c r="J78">
        <f t="shared" si="12"/>
        <v>1</v>
      </c>
    </row>
    <row r="79" spans="1:10">
      <c r="A79" s="31"/>
      <c r="B79" s="3" t="s">
        <v>773</v>
      </c>
      <c r="C79">
        <v>0</v>
      </c>
      <c r="D79">
        <v>1</v>
      </c>
      <c r="E79">
        <v>0</v>
      </c>
      <c r="F79">
        <v>1</v>
      </c>
      <c r="G79">
        <v>1</v>
      </c>
      <c r="J79">
        <f t="shared" si="12"/>
        <v>1</v>
      </c>
    </row>
    <row r="80" spans="1:10">
      <c r="A80" s="31"/>
      <c r="B80" s="3" t="s">
        <v>774</v>
      </c>
      <c r="C80">
        <v>0</v>
      </c>
      <c r="D80">
        <v>1</v>
      </c>
      <c r="E80">
        <v>0</v>
      </c>
      <c r="F80">
        <v>1</v>
      </c>
      <c r="G80">
        <v>1</v>
      </c>
      <c r="J80">
        <f t="shared" si="12"/>
        <v>1</v>
      </c>
    </row>
    <row r="81" spans="1:10">
      <c r="A81" s="31"/>
      <c r="B81" s="3" t="s">
        <v>743</v>
      </c>
      <c r="C81">
        <v>0</v>
      </c>
      <c r="D81">
        <v>1</v>
      </c>
      <c r="E81">
        <v>0</v>
      </c>
      <c r="F81">
        <v>1</v>
      </c>
      <c r="G81">
        <v>1</v>
      </c>
      <c r="J81">
        <f t="shared" si="12"/>
        <v>1</v>
      </c>
    </row>
    <row r="82" spans="1:10">
      <c r="A82" s="31"/>
      <c r="B82" s="3" t="s">
        <v>744</v>
      </c>
      <c r="C82">
        <v>0</v>
      </c>
      <c r="D82">
        <v>1</v>
      </c>
      <c r="E82">
        <v>1</v>
      </c>
      <c r="F82">
        <v>0</v>
      </c>
      <c r="G82">
        <v>1</v>
      </c>
      <c r="J82">
        <f t="shared" si="12"/>
        <v>0</v>
      </c>
    </row>
    <row r="83" spans="1:10">
      <c r="A83" s="31"/>
      <c r="B83" s="3" t="s">
        <v>745</v>
      </c>
      <c r="C83">
        <v>0</v>
      </c>
      <c r="D83">
        <v>1</v>
      </c>
      <c r="E83">
        <v>1</v>
      </c>
      <c r="F83">
        <v>0</v>
      </c>
      <c r="G83">
        <v>1</v>
      </c>
      <c r="J83">
        <f t="shared" si="12"/>
        <v>0</v>
      </c>
    </row>
    <row r="84" spans="1:10">
      <c r="A84" s="31"/>
      <c r="B84" s="3" t="s">
        <v>790</v>
      </c>
      <c r="C84">
        <v>0</v>
      </c>
      <c r="D84">
        <v>1</v>
      </c>
      <c r="E84">
        <v>1</v>
      </c>
      <c r="F84">
        <v>0</v>
      </c>
      <c r="G84">
        <v>1</v>
      </c>
      <c r="J84">
        <f t="shared" si="12"/>
        <v>0</v>
      </c>
    </row>
    <row r="85" spans="1:10">
      <c r="A85" s="31"/>
      <c r="B85" s="3" t="s">
        <v>791</v>
      </c>
      <c r="C85">
        <v>0</v>
      </c>
      <c r="D85">
        <v>1</v>
      </c>
      <c r="E85">
        <v>1</v>
      </c>
      <c r="F85">
        <v>0</v>
      </c>
      <c r="G85">
        <v>1</v>
      </c>
      <c r="J85">
        <f t="shared" si="12"/>
        <v>0</v>
      </c>
    </row>
    <row r="86" spans="1:10">
      <c r="A86" s="31"/>
      <c r="B86" s="3" t="s">
        <v>746</v>
      </c>
      <c r="C86">
        <v>0</v>
      </c>
      <c r="D86">
        <v>1</v>
      </c>
      <c r="E86">
        <v>1</v>
      </c>
      <c r="F86">
        <v>0</v>
      </c>
      <c r="G86">
        <v>1</v>
      </c>
      <c r="J86">
        <f t="shared" si="12"/>
        <v>0</v>
      </c>
    </row>
    <row r="87" spans="1:10">
      <c r="A87" s="31"/>
      <c r="B87" s="3" t="s">
        <v>747</v>
      </c>
      <c r="C87">
        <v>0</v>
      </c>
      <c r="D87">
        <v>1</v>
      </c>
      <c r="E87">
        <v>1</v>
      </c>
      <c r="F87">
        <v>0</v>
      </c>
      <c r="G87">
        <v>1</v>
      </c>
      <c r="J87">
        <f t="shared" si="12"/>
        <v>0</v>
      </c>
    </row>
    <row r="88" spans="1:10">
      <c r="A88" s="31"/>
      <c r="B88" s="3" t="s">
        <v>748</v>
      </c>
      <c r="C88">
        <v>0</v>
      </c>
      <c r="D88">
        <v>1</v>
      </c>
      <c r="E88">
        <v>1</v>
      </c>
      <c r="F88">
        <v>0</v>
      </c>
      <c r="G88">
        <v>1</v>
      </c>
      <c r="J88">
        <f t="shared" si="12"/>
        <v>0</v>
      </c>
    </row>
    <row r="89" spans="1:10">
      <c r="A89" s="31"/>
      <c r="B89" s="3" t="s">
        <v>792</v>
      </c>
      <c r="C89">
        <v>0</v>
      </c>
      <c r="D89">
        <v>1</v>
      </c>
      <c r="E89">
        <v>0</v>
      </c>
      <c r="F89">
        <v>1</v>
      </c>
      <c r="G89">
        <v>1</v>
      </c>
      <c r="J89">
        <f t="shared" si="12"/>
        <v>1</v>
      </c>
    </row>
    <row r="90" spans="1:10">
      <c r="A90" s="31"/>
      <c r="B90" s="3" t="s">
        <v>793</v>
      </c>
      <c r="C90">
        <v>0</v>
      </c>
      <c r="D90">
        <v>1</v>
      </c>
      <c r="E90">
        <v>1</v>
      </c>
      <c r="F90">
        <v>0</v>
      </c>
      <c r="G90">
        <v>1</v>
      </c>
      <c r="J90">
        <f t="shared" si="12"/>
        <v>0</v>
      </c>
    </row>
    <row r="91" spans="1:10">
      <c r="A91" s="31"/>
      <c r="B91" s="3" t="s">
        <v>749</v>
      </c>
      <c r="C91">
        <v>0</v>
      </c>
      <c r="D91">
        <v>1</v>
      </c>
      <c r="E91">
        <v>1</v>
      </c>
      <c r="F91">
        <v>0</v>
      </c>
      <c r="G91">
        <v>1</v>
      </c>
      <c r="J91">
        <f t="shared" si="12"/>
        <v>0</v>
      </c>
    </row>
    <row r="92" spans="1:10">
      <c r="A92" s="31"/>
      <c r="B92" s="3" t="s">
        <v>750</v>
      </c>
      <c r="C92">
        <v>0</v>
      </c>
      <c r="D92">
        <v>1</v>
      </c>
      <c r="E92">
        <v>0</v>
      </c>
      <c r="F92">
        <v>1</v>
      </c>
      <c r="G92">
        <v>1</v>
      </c>
      <c r="J92">
        <f t="shared" si="12"/>
        <v>1</v>
      </c>
    </row>
    <row r="93" spans="1:10">
      <c r="A93" s="31"/>
      <c r="B93" s="3" t="s">
        <v>751</v>
      </c>
      <c r="C93">
        <v>0</v>
      </c>
      <c r="D93">
        <v>1</v>
      </c>
      <c r="E93">
        <v>0</v>
      </c>
      <c r="F93">
        <v>1</v>
      </c>
      <c r="G93">
        <v>1</v>
      </c>
      <c r="J93">
        <f t="shared" si="12"/>
        <v>1</v>
      </c>
    </row>
    <row r="94" spans="1:10">
      <c r="A94" s="31"/>
      <c r="B94" s="3" t="s">
        <v>794</v>
      </c>
      <c r="C94">
        <v>0</v>
      </c>
      <c r="D94">
        <v>1</v>
      </c>
      <c r="E94">
        <v>1</v>
      </c>
      <c r="F94">
        <v>0</v>
      </c>
      <c r="G94">
        <v>1</v>
      </c>
      <c r="J94">
        <f t="shared" si="12"/>
        <v>0</v>
      </c>
    </row>
    <row r="95" spans="1:10">
      <c r="A95" s="31"/>
      <c r="B95" s="3" t="s">
        <v>795</v>
      </c>
      <c r="C95">
        <v>0</v>
      </c>
      <c r="D95">
        <v>1</v>
      </c>
      <c r="E95">
        <v>0</v>
      </c>
      <c r="F95">
        <v>1</v>
      </c>
      <c r="G95">
        <v>1</v>
      </c>
      <c r="J95">
        <f t="shared" si="12"/>
        <v>1</v>
      </c>
    </row>
    <row r="96" spans="1:10">
      <c r="A96" s="31"/>
      <c r="B96" s="3" t="s">
        <v>752</v>
      </c>
      <c r="C96">
        <v>0</v>
      </c>
      <c r="D96">
        <v>1</v>
      </c>
      <c r="E96">
        <v>1</v>
      </c>
      <c r="F96">
        <v>0</v>
      </c>
      <c r="G96">
        <v>1</v>
      </c>
      <c r="J96">
        <f t="shared" si="12"/>
        <v>0</v>
      </c>
    </row>
    <row r="97" spans="1:10">
      <c r="A97" s="31"/>
      <c r="B97" s="3" t="s">
        <v>753</v>
      </c>
      <c r="C97">
        <v>0</v>
      </c>
      <c r="D97">
        <v>1</v>
      </c>
      <c r="E97">
        <v>1</v>
      </c>
      <c r="F97">
        <v>0</v>
      </c>
      <c r="G97">
        <v>1</v>
      </c>
      <c r="J97">
        <f t="shared" si="12"/>
        <v>0</v>
      </c>
    </row>
    <row r="98" spans="1:10">
      <c r="A98" s="31"/>
      <c r="B98" s="3" t="s">
        <v>754</v>
      </c>
      <c r="C98">
        <v>0</v>
      </c>
      <c r="D98">
        <v>1</v>
      </c>
      <c r="E98">
        <v>0</v>
      </c>
      <c r="F98">
        <v>1</v>
      </c>
      <c r="G98">
        <v>1</v>
      </c>
      <c r="J98">
        <f t="shared" si="12"/>
        <v>1</v>
      </c>
    </row>
    <row r="99" spans="1:10">
      <c r="A99" s="31"/>
      <c r="B99" s="3" t="s">
        <v>796</v>
      </c>
      <c r="C99">
        <v>0</v>
      </c>
      <c r="D99">
        <v>1</v>
      </c>
      <c r="E99">
        <v>0</v>
      </c>
      <c r="F99">
        <v>1</v>
      </c>
      <c r="G99">
        <v>1</v>
      </c>
      <c r="J99">
        <f t="shared" si="12"/>
        <v>1</v>
      </c>
    </row>
    <row r="100" spans="1:10">
      <c r="A100" s="31"/>
      <c r="B100" s="3" t="s">
        <v>797</v>
      </c>
      <c r="C100">
        <v>0</v>
      </c>
      <c r="D100">
        <v>1</v>
      </c>
      <c r="E100">
        <v>0</v>
      </c>
      <c r="F100">
        <v>1</v>
      </c>
      <c r="G100">
        <v>1</v>
      </c>
      <c r="J100">
        <f t="shared" si="12"/>
        <v>1</v>
      </c>
    </row>
    <row r="101" spans="1:10">
      <c r="A101" s="31"/>
      <c r="B101" s="3" t="s">
        <v>798</v>
      </c>
      <c r="C101">
        <v>0</v>
      </c>
      <c r="D101">
        <v>1</v>
      </c>
      <c r="E101">
        <v>1</v>
      </c>
      <c r="F101">
        <v>0</v>
      </c>
      <c r="G101">
        <v>1</v>
      </c>
      <c r="J101">
        <f t="shared" si="12"/>
        <v>0</v>
      </c>
    </row>
    <row r="102" spans="1:10">
      <c r="A102" s="31"/>
      <c r="B102" s="3" t="s">
        <v>799</v>
      </c>
      <c r="C102">
        <v>0</v>
      </c>
      <c r="D102">
        <v>1</v>
      </c>
      <c r="E102">
        <v>1</v>
      </c>
      <c r="F102">
        <v>0</v>
      </c>
      <c r="G102">
        <v>1</v>
      </c>
      <c r="J102">
        <f t="shared" si="12"/>
        <v>0</v>
      </c>
    </row>
    <row r="103" spans="1:10">
      <c r="A103" s="31"/>
      <c r="B103" s="3" t="s">
        <v>800</v>
      </c>
      <c r="C103">
        <v>0</v>
      </c>
      <c r="D103">
        <v>1</v>
      </c>
      <c r="E103">
        <v>1</v>
      </c>
      <c r="F103">
        <v>0</v>
      </c>
      <c r="G103">
        <v>1</v>
      </c>
      <c r="J103">
        <f t="shared" si="12"/>
        <v>0</v>
      </c>
    </row>
    <row r="104" spans="1:10">
      <c r="A104" s="31"/>
      <c r="B104" s="3" t="s">
        <v>801</v>
      </c>
      <c r="C104">
        <v>0</v>
      </c>
      <c r="D104">
        <v>1</v>
      </c>
      <c r="E104">
        <v>1</v>
      </c>
      <c r="F104">
        <v>0</v>
      </c>
      <c r="G104">
        <v>1</v>
      </c>
      <c r="J104">
        <f t="shared" si="12"/>
        <v>0</v>
      </c>
    </row>
    <row r="105" spans="1:10">
      <c r="A105" s="31"/>
      <c r="B105" s="3" t="s">
        <v>802</v>
      </c>
      <c r="C105">
        <v>0</v>
      </c>
      <c r="D105">
        <v>1</v>
      </c>
      <c r="E105">
        <v>1</v>
      </c>
      <c r="F105">
        <v>0</v>
      </c>
      <c r="G105">
        <v>1</v>
      </c>
      <c r="J105">
        <f t="shared" si="12"/>
        <v>0</v>
      </c>
    </row>
    <row r="106" spans="1:10">
      <c r="A106" s="31"/>
      <c r="B106" s="3" t="s">
        <v>803</v>
      </c>
      <c r="C106">
        <v>0</v>
      </c>
      <c r="D106">
        <v>1</v>
      </c>
      <c r="E106">
        <v>1</v>
      </c>
      <c r="F106">
        <v>0</v>
      </c>
      <c r="G106">
        <v>1</v>
      </c>
      <c r="J106">
        <f t="shared" si="12"/>
        <v>0</v>
      </c>
    </row>
    <row r="107" spans="1:10">
      <c r="A107" s="31"/>
      <c r="B107" s="3" t="s">
        <v>804</v>
      </c>
      <c r="C107">
        <v>1</v>
      </c>
      <c r="D107">
        <v>0</v>
      </c>
      <c r="E107">
        <v>0</v>
      </c>
      <c r="F107">
        <v>1</v>
      </c>
      <c r="G107">
        <v>1</v>
      </c>
      <c r="J107">
        <f t="shared" si="12"/>
        <v>0</v>
      </c>
    </row>
    <row r="108" spans="1:10">
      <c r="A108" s="31"/>
      <c r="B108" s="3" t="s">
        <v>805</v>
      </c>
      <c r="C108">
        <v>1</v>
      </c>
      <c r="D108">
        <v>0</v>
      </c>
      <c r="E108">
        <v>0</v>
      </c>
      <c r="F108">
        <v>1</v>
      </c>
      <c r="G108">
        <v>1</v>
      </c>
      <c r="J108">
        <f t="shared" si="12"/>
        <v>0</v>
      </c>
    </row>
    <row r="109" spans="1:10">
      <c r="A109" s="31"/>
      <c r="B109" s="3" t="s">
        <v>806</v>
      </c>
      <c r="C109">
        <v>0</v>
      </c>
      <c r="D109">
        <v>1</v>
      </c>
      <c r="E109">
        <v>1</v>
      </c>
      <c r="F109">
        <v>0</v>
      </c>
      <c r="G109">
        <v>1</v>
      </c>
      <c r="J109">
        <f t="shared" si="12"/>
        <v>0</v>
      </c>
    </row>
    <row r="110" spans="1:10">
      <c r="A110" s="31"/>
      <c r="B110" s="3" t="s">
        <v>807</v>
      </c>
      <c r="C110">
        <v>0</v>
      </c>
      <c r="D110">
        <v>1</v>
      </c>
      <c r="E110">
        <v>0</v>
      </c>
      <c r="F110">
        <v>1</v>
      </c>
      <c r="G110">
        <v>1</v>
      </c>
      <c r="J110">
        <f t="shared" si="12"/>
        <v>1</v>
      </c>
    </row>
    <row r="111" spans="1:10">
      <c r="A111" s="31"/>
      <c r="B111" s="3" t="s">
        <v>808</v>
      </c>
      <c r="C111">
        <v>1</v>
      </c>
      <c r="D111">
        <v>0</v>
      </c>
      <c r="E111">
        <v>0</v>
      </c>
      <c r="F111">
        <v>1</v>
      </c>
      <c r="G111">
        <v>1</v>
      </c>
      <c r="J111">
        <f t="shared" si="12"/>
        <v>0</v>
      </c>
    </row>
    <row r="112" spans="1:10">
      <c r="A112" s="31"/>
      <c r="B112" s="3" t="s">
        <v>809</v>
      </c>
      <c r="C112">
        <v>1</v>
      </c>
      <c r="D112">
        <v>0</v>
      </c>
      <c r="E112">
        <v>0</v>
      </c>
      <c r="F112">
        <v>1</v>
      </c>
      <c r="G112">
        <v>1</v>
      </c>
      <c r="J112">
        <f t="shared" si="12"/>
        <v>0</v>
      </c>
    </row>
    <row r="113" spans="1:10">
      <c r="A113" s="31"/>
      <c r="B113" s="3" t="s">
        <v>810</v>
      </c>
      <c r="C113">
        <v>1</v>
      </c>
      <c r="D113">
        <v>0</v>
      </c>
      <c r="E113">
        <v>0</v>
      </c>
      <c r="F113">
        <v>1</v>
      </c>
      <c r="G113">
        <v>1</v>
      </c>
      <c r="J113">
        <f t="shared" si="12"/>
        <v>0</v>
      </c>
    </row>
    <row r="114" spans="1:10">
      <c r="A114" s="31"/>
      <c r="B114" s="3" t="s">
        <v>811</v>
      </c>
      <c r="C114">
        <v>1</v>
      </c>
      <c r="D114">
        <v>0</v>
      </c>
      <c r="E114">
        <v>0</v>
      </c>
      <c r="F114">
        <v>1</v>
      </c>
      <c r="G114">
        <v>1</v>
      </c>
      <c r="J114">
        <f t="shared" si="12"/>
        <v>0</v>
      </c>
    </row>
    <row r="115" spans="1:10">
      <c r="A115" s="31"/>
      <c r="B115" s="3" t="s">
        <v>812</v>
      </c>
      <c r="C115">
        <v>1</v>
      </c>
      <c r="D115">
        <v>0</v>
      </c>
      <c r="E115">
        <v>0</v>
      </c>
      <c r="F115">
        <v>1</v>
      </c>
      <c r="G115">
        <v>1</v>
      </c>
      <c r="J115">
        <f t="shared" si="12"/>
        <v>0</v>
      </c>
    </row>
    <row r="116" spans="1:10">
      <c r="A116" s="8"/>
      <c r="B116" s="3"/>
      <c r="C116">
        <f>SUM(C61:C115)</f>
        <v>7</v>
      </c>
      <c r="D116">
        <f t="shared" ref="D116:G116" si="13">SUM(D61:D115)</f>
        <v>48</v>
      </c>
      <c r="E116">
        <f t="shared" si="13"/>
        <v>27</v>
      </c>
      <c r="F116">
        <f t="shared" si="13"/>
        <v>28</v>
      </c>
      <c r="G116">
        <f t="shared" si="13"/>
        <v>55</v>
      </c>
      <c r="H116">
        <f t="shared" ref="H116" si="14">SUM(H61:H115)</f>
        <v>0</v>
      </c>
      <c r="I116">
        <f t="shared" ref="I116" si="15">SUM(I61:I115)</f>
        <v>0</v>
      </c>
      <c r="J116">
        <f t="shared" ref="J116" si="16">SUM(J61:J115)</f>
        <v>21</v>
      </c>
    </row>
    <row r="117" spans="1:10">
      <c r="A117" s="8"/>
      <c r="B117" s="3"/>
      <c r="C117">
        <f>C116/$G$116</f>
        <v>0.12727272727272726</v>
      </c>
      <c r="D117">
        <f t="shared" ref="D117:G117" si="17">D116/$G$116</f>
        <v>0.87272727272727268</v>
      </c>
      <c r="E117">
        <f t="shared" si="17"/>
        <v>0.49090909090909091</v>
      </c>
      <c r="F117">
        <f t="shared" si="17"/>
        <v>0.50909090909090904</v>
      </c>
      <c r="G117">
        <f t="shared" si="17"/>
        <v>1</v>
      </c>
      <c r="J117">
        <f>(D116-J116)/$G$116</f>
        <v>0.49090909090909091</v>
      </c>
    </row>
    <row r="119" spans="1:10">
      <c r="C119" t="s">
        <v>767</v>
      </c>
      <c r="D119" t="s">
        <v>738</v>
      </c>
      <c r="E119" t="s">
        <v>765</v>
      </c>
      <c r="F119" t="s">
        <v>768</v>
      </c>
      <c r="G119" t="s">
        <v>766</v>
      </c>
      <c r="H119" t="s">
        <v>814</v>
      </c>
      <c r="I119" t="s">
        <v>813</v>
      </c>
    </row>
    <row r="120" spans="1:10">
      <c r="A120" s="31" t="s">
        <v>830</v>
      </c>
      <c r="B120" s="3" t="s">
        <v>775</v>
      </c>
      <c r="C120">
        <v>0</v>
      </c>
      <c r="D120">
        <v>1</v>
      </c>
      <c r="E120">
        <v>0</v>
      </c>
      <c r="F120">
        <v>1</v>
      </c>
      <c r="G120">
        <v>1</v>
      </c>
      <c r="J120">
        <f t="shared" si="12"/>
        <v>1</v>
      </c>
    </row>
    <row r="121" spans="1:10">
      <c r="A121" s="31"/>
      <c r="B121" s="3" t="s">
        <v>776</v>
      </c>
      <c r="C121">
        <v>0</v>
      </c>
      <c r="D121">
        <v>1</v>
      </c>
      <c r="E121">
        <v>0</v>
      </c>
      <c r="F121">
        <v>1</v>
      </c>
      <c r="G121">
        <v>1</v>
      </c>
      <c r="J121">
        <f t="shared" si="12"/>
        <v>1</v>
      </c>
    </row>
    <row r="122" spans="1:10">
      <c r="A122" s="31"/>
      <c r="B122" s="3" t="s">
        <v>777</v>
      </c>
      <c r="C122">
        <v>0</v>
      </c>
      <c r="D122">
        <v>1</v>
      </c>
      <c r="E122">
        <v>0</v>
      </c>
      <c r="F122">
        <v>1</v>
      </c>
      <c r="G122">
        <v>1</v>
      </c>
      <c r="I122">
        <v>1</v>
      </c>
      <c r="J122">
        <f t="shared" si="12"/>
        <v>1</v>
      </c>
    </row>
    <row r="123" spans="1:10">
      <c r="A123" s="31"/>
      <c r="B123" s="3" t="s">
        <v>778</v>
      </c>
      <c r="C123">
        <v>0</v>
      </c>
      <c r="D123">
        <v>1</v>
      </c>
      <c r="E123">
        <v>0</v>
      </c>
      <c r="F123">
        <v>1</v>
      </c>
      <c r="G123">
        <v>1</v>
      </c>
      <c r="J123">
        <f t="shared" si="12"/>
        <v>1</v>
      </c>
    </row>
    <row r="124" spans="1:10">
      <c r="A124" s="31"/>
      <c r="B124" s="3" t="s">
        <v>779</v>
      </c>
      <c r="C124">
        <v>1</v>
      </c>
      <c r="D124">
        <v>0</v>
      </c>
      <c r="E124">
        <v>0</v>
      </c>
      <c r="F124">
        <v>1</v>
      </c>
      <c r="G124">
        <v>1</v>
      </c>
      <c r="J124">
        <f t="shared" si="12"/>
        <v>0</v>
      </c>
    </row>
    <row r="125" spans="1:10">
      <c r="A125" s="31"/>
      <c r="B125" s="3" t="s">
        <v>780</v>
      </c>
      <c r="C125">
        <v>0</v>
      </c>
      <c r="D125">
        <v>1</v>
      </c>
      <c r="E125">
        <v>1</v>
      </c>
      <c r="F125">
        <v>0</v>
      </c>
      <c r="G125">
        <v>1</v>
      </c>
      <c r="J125">
        <f t="shared" si="12"/>
        <v>0</v>
      </c>
    </row>
    <row r="126" spans="1:10">
      <c r="A126" s="31"/>
      <c r="B126" s="3" t="s">
        <v>781</v>
      </c>
      <c r="C126">
        <v>0</v>
      </c>
      <c r="D126">
        <v>1</v>
      </c>
      <c r="E126">
        <v>1</v>
      </c>
      <c r="F126">
        <v>0</v>
      </c>
      <c r="G126">
        <v>1</v>
      </c>
      <c r="J126">
        <f t="shared" si="12"/>
        <v>0</v>
      </c>
    </row>
    <row r="127" spans="1:10">
      <c r="A127" s="31"/>
      <c r="B127" s="3" t="s">
        <v>782</v>
      </c>
      <c r="C127">
        <v>1</v>
      </c>
      <c r="D127">
        <v>0</v>
      </c>
      <c r="E127">
        <v>0</v>
      </c>
      <c r="F127">
        <v>1</v>
      </c>
      <c r="G127">
        <v>1</v>
      </c>
      <c r="J127">
        <f t="shared" si="12"/>
        <v>0</v>
      </c>
    </row>
    <row r="128" spans="1:10">
      <c r="A128" s="31"/>
      <c r="B128" s="3" t="s">
        <v>783</v>
      </c>
      <c r="C128">
        <v>1</v>
      </c>
      <c r="D128">
        <v>0</v>
      </c>
      <c r="E128">
        <v>0</v>
      </c>
      <c r="F128">
        <v>1</v>
      </c>
      <c r="G128">
        <v>1</v>
      </c>
      <c r="J128">
        <f t="shared" si="12"/>
        <v>0</v>
      </c>
    </row>
    <row r="129" spans="1:10">
      <c r="A129" s="31"/>
      <c r="B129" s="3" t="s">
        <v>784</v>
      </c>
      <c r="C129">
        <v>0</v>
      </c>
      <c r="D129">
        <v>1</v>
      </c>
      <c r="E129">
        <v>1</v>
      </c>
      <c r="F129">
        <v>0</v>
      </c>
      <c r="G129">
        <v>1</v>
      </c>
      <c r="J129">
        <f t="shared" si="12"/>
        <v>0</v>
      </c>
    </row>
    <row r="130" spans="1:10">
      <c r="A130" s="31"/>
      <c r="B130" s="3" t="s">
        <v>785</v>
      </c>
      <c r="C130">
        <v>0</v>
      </c>
      <c r="D130">
        <v>1</v>
      </c>
      <c r="E130">
        <v>0</v>
      </c>
      <c r="F130">
        <v>1</v>
      </c>
      <c r="G130">
        <v>1</v>
      </c>
      <c r="J130">
        <f t="shared" si="12"/>
        <v>1</v>
      </c>
    </row>
    <row r="131" spans="1:10">
      <c r="A131" s="31"/>
      <c r="B131" s="3" t="s">
        <v>786</v>
      </c>
      <c r="C131">
        <v>0</v>
      </c>
      <c r="D131">
        <v>1</v>
      </c>
      <c r="E131">
        <v>0</v>
      </c>
      <c r="F131">
        <v>1</v>
      </c>
      <c r="G131">
        <v>1</v>
      </c>
      <c r="J131">
        <f t="shared" ref="J131:J194" si="18">IF(AND(D131=1,F131=1),1,0)</f>
        <v>1</v>
      </c>
    </row>
    <row r="132" spans="1:10">
      <c r="A132" s="31"/>
      <c r="B132" s="3" t="s">
        <v>787</v>
      </c>
      <c r="C132">
        <v>0</v>
      </c>
      <c r="D132">
        <v>1</v>
      </c>
      <c r="E132">
        <v>1</v>
      </c>
      <c r="F132">
        <v>0</v>
      </c>
      <c r="G132">
        <v>1</v>
      </c>
      <c r="J132">
        <f t="shared" si="18"/>
        <v>0</v>
      </c>
    </row>
    <row r="133" spans="1:10">
      <c r="A133" s="31"/>
      <c r="B133" s="3" t="s">
        <v>788</v>
      </c>
      <c r="C133">
        <v>1</v>
      </c>
      <c r="D133">
        <v>0</v>
      </c>
      <c r="E133">
        <v>0</v>
      </c>
      <c r="F133">
        <v>1</v>
      </c>
      <c r="G133">
        <v>1</v>
      </c>
      <c r="J133">
        <f t="shared" si="18"/>
        <v>0</v>
      </c>
    </row>
    <row r="134" spans="1:10">
      <c r="A134" s="31"/>
      <c r="B134" s="3" t="s">
        <v>789</v>
      </c>
      <c r="C134">
        <v>0</v>
      </c>
      <c r="D134">
        <v>1</v>
      </c>
      <c r="E134">
        <v>0</v>
      </c>
      <c r="F134">
        <v>1</v>
      </c>
      <c r="G134">
        <v>1</v>
      </c>
      <c r="J134">
        <f t="shared" si="18"/>
        <v>1</v>
      </c>
    </row>
    <row r="135" spans="1:10">
      <c r="A135" s="31"/>
      <c r="B135" s="3" t="s">
        <v>740</v>
      </c>
      <c r="C135">
        <v>0</v>
      </c>
      <c r="D135">
        <v>1</v>
      </c>
      <c r="E135">
        <v>0</v>
      </c>
      <c r="F135">
        <v>1</v>
      </c>
      <c r="G135">
        <v>1</v>
      </c>
      <c r="J135">
        <f t="shared" si="18"/>
        <v>1</v>
      </c>
    </row>
    <row r="136" spans="1:10">
      <c r="A136" s="31"/>
      <c r="B136" s="3" t="s">
        <v>741</v>
      </c>
      <c r="C136">
        <v>0</v>
      </c>
      <c r="D136">
        <v>1</v>
      </c>
      <c r="E136">
        <v>1</v>
      </c>
      <c r="F136">
        <v>0</v>
      </c>
      <c r="G136">
        <v>1</v>
      </c>
      <c r="J136">
        <f t="shared" si="18"/>
        <v>0</v>
      </c>
    </row>
    <row r="137" spans="1:10">
      <c r="A137" s="31"/>
      <c r="B137" s="3" t="s">
        <v>742</v>
      </c>
      <c r="C137">
        <v>0</v>
      </c>
      <c r="D137">
        <v>1</v>
      </c>
      <c r="E137">
        <v>1</v>
      </c>
      <c r="F137">
        <v>0</v>
      </c>
      <c r="G137">
        <v>1</v>
      </c>
      <c r="J137">
        <f t="shared" si="18"/>
        <v>0</v>
      </c>
    </row>
    <row r="138" spans="1:10">
      <c r="A138" s="31"/>
      <c r="B138" s="3" t="s">
        <v>773</v>
      </c>
      <c r="C138">
        <v>0</v>
      </c>
      <c r="D138">
        <v>1</v>
      </c>
      <c r="E138">
        <v>0</v>
      </c>
      <c r="F138">
        <v>1</v>
      </c>
      <c r="G138">
        <v>1</v>
      </c>
      <c r="J138">
        <f t="shared" si="18"/>
        <v>1</v>
      </c>
    </row>
    <row r="139" spans="1:10">
      <c r="A139" s="31"/>
      <c r="B139" s="3" t="s">
        <v>774</v>
      </c>
      <c r="C139">
        <v>0</v>
      </c>
      <c r="D139">
        <v>1</v>
      </c>
      <c r="E139">
        <v>0</v>
      </c>
      <c r="F139">
        <v>1</v>
      </c>
      <c r="G139">
        <v>1</v>
      </c>
      <c r="J139">
        <f t="shared" si="18"/>
        <v>1</v>
      </c>
    </row>
    <row r="140" spans="1:10">
      <c r="A140" s="31"/>
      <c r="B140" s="3" t="s">
        <v>743</v>
      </c>
      <c r="C140">
        <v>0</v>
      </c>
      <c r="D140">
        <v>1</v>
      </c>
      <c r="E140">
        <v>1</v>
      </c>
      <c r="F140">
        <v>0</v>
      </c>
      <c r="G140">
        <v>1</v>
      </c>
      <c r="J140">
        <f t="shared" si="18"/>
        <v>0</v>
      </c>
    </row>
    <row r="141" spans="1:10">
      <c r="A141" s="31"/>
      <c r="B141" s="3" t="s">
        <v>744</v>
      </c>
      <c r="C141">
        <v>0</v>
      </c>
      <c r="D141">
        <v>1</v>
      </c>
      <c r="E141">
        <v>1</v>
      </c>
      <c r="F141">
        <v>0</v>
      </c>
      <c r="G141">
        <v>1</v>
      </c>
      <c r="J141">
        <f t="shared" si="18"/>
        <v>0</v>
      </c>
    </row>
    <row r="142" spans="1:10">
      <c r="A142" s="31"/>
      <c r="B142" s="3" t="s">
        <v>745</v>
      </c>
      <c r="C142">
        <v>0</v>
      </c>
      <c r="D142">
        <v>1</v>
      </c>
      <c r="E142">
        <v>0</v>
      </c>
      <c r="F142">
        <v>1</v>
      </c>
      <c r="G142">
        <v>1</v>
      </c>
      <c r="J142">
        <f t="shared" si="18"/>
        <v>1</v>
      </c>
    </row>
    <row r="143" spans="1:10">
      <c r="A143" s="31"/>
      <c r="B143" s="3" t="s">
        <v>790</v>
      </c>
      <c r="C143">
        <v>0</v>
      </c>
      <c r="D143">
        <v>1</v>
      </c>
      <c r="E143">
        <v>1</v>
      </c>
      <c r="F143">
        <v>0</v>
      </c>
      <c r="G143">
        <v>1</v>
      </c>
      <c r="J143">
        <f t="shared" si="18"/>
        <v>0</v>
      </c>
    </row>
    <row r="144" spans="1:10">
      <c r="A144" s="31"/>
      <c r="B144" s="3" t="s">
        <v>791</v>
      </c>
      <c r="C144">
        <v>0</v>
      </c>
      <c r="D144">
        <v>1</v>
      </c>
      <c r="E144">
        <v>0</v>
      </c>
      <c r="F144">
        <v>1</v>
      </c>
      <c r="G144">
        <v>1</v>
      </c>
      <c r="J144">
        <f t="shared" si="18"/>
        <v>1</v>
      </c>
    </row>
    <row r="145" spans="1:10">
      <c r="A145" s="31"/>
      <c r="B145" s="3" t="s">
        <v>746</v>
      </c>
      <c r="C145">
        <v>0</v>
      </c>
      <c r="D145">
        <v>1</v>
      </c>
      <c r="E145">
        <v>0</v>
      </c>
      <c r="F145">
        <v>1</v>
      </c>
      <c r="G145">
        <v>1</v>
      </c>
      <c r="J145">
        <f t="shared" si="18"/>
        <v>1</v>
      </c>
    </row>
    <row r="146" spans="1:10">
      <c r="A146" s="31"/>
      <c r="B146" s="3" t="s">
        <v>747</v>
      </c>
      <c r="C146">
        <v>0</v>
      </c>
      <c r="D146">
        <v>1</v>
      </c>
      <c r="E146">
        <v>1</v>
      </c>
      <c r="F146">
        <v>0</v>
      </c>
      <c r="G146">
        <v>1</v>
      </c>
      <c r="J146">
        <f t="shared" si="18"/>
        <v>0</v>
      </c>
    </row>
    <row r="147" spans="1:10">
      <c r="A147" s="31"/>
      <c r="B147" s="3" t="s">
        <v>748</v>
      </c>
      <c r="C147">
        <v>0</v>
      </c>
      <c r="D147">
        <v>1</v>
      </c>
      <c r="E147">
        <v>1</v>
      </c>
      <c r="F147">
        <v>0</v>
      </c>
      <c r="G147">
        <v>1</v>
      </c>
      <c r="J147">
        <f t="shared" si="18"/>
        <v>0</v>
      </c>
    </row>
    <row r="148" spans="1:10">
      <c r="A148" s="31"/>
      <c r="B148" s="3" t="s">
        <v>792</v>
      </c>
      <c r="C148">
        <v>0</v>
      </c>
      <c r="D148">
        <v>1</v>
      </c>
      <c r="E148">
        <v>1</v>
      </c>
      <c r="F148">
        <v>0</v>
      </c>
      <c r="G148">
        <v>1</v>
      </c>
      <c r="J148">
        <f t="shared" si="18"/>
        <v>0</v>
      </c>
    </row>
    <row r="149" spans="1:10">
      <c r="A149" s="31"/>
      <c r="B149" s="3" t="s">
        <v>793</v>
      </c>
      <c r="C149">
        <v>0</v>
      </c>
      <c r="D149">
        <v>1</v>
      </c>
      <c r="E149">
        <v>0</v>
      </c>
      <c r="F149">
        <v>1</v>
      </c>
      <c r="G149">
        <v>1</v>
      </c>
      <c r="J149">
        <f t="shared" si="18"/>
        <v>1</v>
      </c>
    </row>
    <row r="150" spans="1:10">
      <c r="A150" s="31"/>
      <c r="B150" s="3" t="s">
        <v>749</v>
      </c>
      <c r="C150">
        <v>0</v>
      </c>
      <c r="D150">
        <v>1</v>
      </c>
      <c r="E150">
        <v>0</v>
      </c>
      <c r="F150">
        <v>1</v>
      </c>
      <c r="G150">
        <v>1</v>
      </c>
      <c r="J150">
        <f t="shared" si="18"/>
        <v>1</v>
      </c>
    </row>
    <row r="151" spans="1:10">
      <c r="A151" s="31"/>
      <c r="B151" s="3" t="s">
        <v>750</v>
      </c>
      <c r="C151">
        <v>0</v>
      </c>
      <c r="D151">
        <v>1</v>
      </c>
      <c r="E151">
        <v>0</v>
      </c>
      <c r="F151">
        <v>1</v>
      </c>
      <c r="G151">
        <v>1</v>
      </c>
      <c r="J151">
        <f t="shared" si="18"/>
        <v>1</v>
      </c>
    </row>
    <row r="152" spans="1:10">
      <c r="A152" s="31"/>
      <c r="B152" s="3" t="s">
        <v>751</v>
      </c>
      <c r="C152">
        <v>0</v>
      </c>
      <c r="D152">
        <v>1</v>
      </c>
      <c r="E152">
        <v>1</v>
      </c>
      <c r="F152">
        <v>0</v>
      </c>
      <c r="G152">
        <v>1</v>
      </c>
      <c r="J152">
        <f t="shared" si="18"/>
        <v>0</v>
      </c>
    </row>
    <row r="153" spans="1:10">
      <c r="A153" s="31"/>
      <c r="B153" s="3" t="s">
        <v>794</v>
      </c>
      <c r="C153">
        <v>0</v>
      </c>
      <c r="D153">
        <v>1</v>
      </c>
      <c r="E153">
        <v>1</v>
      </c>
      <c r="F153">
        <v>0</v>
      </c>
      <c r="G153">
        <v>1</v>
      </c>
      <c r="J153">
        <f t="shared" si="18"/>
        <v>0</v>
      </c>
    </row>
    <row r="154" spans="1:10">
      <c r="A154" s="31"/>
      <c r="B154" s="3" t="s">
        <v>795</v>
      </c>
      <c r="C154">
        <v>0</v>
      </c>
      <c r="D154">
        <v>1</v>
      </c>
      <c r="E154">
        <v>1</v>
      </c>
      <c r="F154">
        <v>0</v>
      </c>
      <c r="G154">
        <v>1</v>
      </c>
      <c r="J154">
        <f t="shared" si="18"/>
        <v>0</v>
      </c>
    </row>
    <row r="155" spans="1:10">
      <c r="A155" s="31"/>
      <c r="B155" s="3" t="s">
        <v>752</v>
      </c>
      <c r="C155">
        <v>0</v>
      </c>
      <c r="D155">
        <v>1</v>
      </c>
      <c r="E155">
        <v>1</v>
      </c>
      <c r="F155">
        <v>0</v>
      </c>
      <c r="G155">
        <v>1</v>
      </c>
      <c r="J155">
        <f t="shared" si="18"/>
        <v>0</v>
      </c>
    </row>
    <row r="156" spans="1:10">
      <c r="A156" s="31"/>
      <c r="B156" s="3" t="s">
        <v>753</v>
      </c>
      <c r="C156">
        <v>0</v>
      </c>
      <c r="D156">
        <v>1</v>
      </c>
      <c r="E156">
        <v>0</v>
      </c>
      <c r="F156">
        <v>1</v>
      </c>
      <c r="G156">
        <v>1</v>
      </c>
      <c r="J156">
        <f t="shared" si="18"/>
        <v>1</v>
      </c>
    </row>
    <row r="157" spans="1:10">
      <c r="A157" s="31"/>
      <c r="B157" s="3" t="s">
        <v>754</v>
      </c>
      <c r="C157">
        <v>0</v>
      </c>
      <c r="D157">
        <v>1</v>
      </c>
      <c r="E157">
        <v>1</v>
      </c>
      <c r="F157">
        <v>0</v>
      </c>
      <c r="G157">
        <v>1</v>
      </c>
      <c r="J157">
        <f t="shared" si="18"/>
        <v>0</v>
      </c>
    </row>
    <row r="158" spans="1:10">
      <c r="A158" s="31"/>
      <c r="B158" s="3" t="s">
        <v>796</v>
      </c>
      <c r="C158">
        <v>0</v>
      </c>
      <c r="D158">
        <v>1</v>
      </c>
      <c r="E158">
        <v>1</v>
      </c>
      <c r="F158">
        <v>0</v>
      </c>
      <c r="G158">
        <v>1</v>
      </c>
      <c r="J158">
        <f t="shared" si="18"/>
        <v>0</v>
      </c>
    </row>
    <row r="159" spans="1:10">
      <c r="A159" s="31"/>
      <c r="B159" s="3" t="s">
        <v>797</v>
      </c>
      <c r="C159">
        <v>0</v>
      </c>
      <c r="D159">
        <v>1</v>
      </c>
      <c r="E159">
        <v>1</v>
      </c>
      <c r="F159">
        <v>0</v>
      </c>
      <c r="G159">
        <v>1</v>
      </c>
      <c r="J159">
        <f t="shared" si="18"/>
        <v>0</v>
      </c>
    </row>
    <row r="160" spans="1:10">
      <c r="A160" s="31"/>
      <c r="B160" s="3" t="s">
        <v>798</v>
      </c>
      <c r="C160">
        <v>0</v>
      </c>
      <c r="D160">
        <v>1</v>
      </c>
      <c r="E160">
        <v>1</v>
      </c>
      <c r="F160">
        <v>0</v>
      </c>
      <c r="G160">
        <v>1</v>
      </c>
      <c r="J160">
        <f t="shared" si="18"/>
        <v>0</v>
      </c>
    </row>
    <row r="161" spans="1:10">
      <c r="A161" s="31"/>
      <c r="B161" s="3" t="s">
        <v>799</v>
      </c>
      <c r="C161">
        <v>0</v>
      </c>
      <c r="D161">
        <v>1</v>
      </c>
      <c r="E161">
        <v>0</v>
      </c>
      <c r="F161">
        <v>1</v>
      </c>
      <c r="G161">
        <v>1</v>
      </c>
      <c r="J161">
        <f t="shared" si="18"/>
        <v>1</v>
      </c>
    </row>
    <row r="162" spans="1:10">
      <c r="A162" s="31"/>
      <c r="B162" s="3" t="s">
        <v>800</v>
      </c>
      <c r="C162">
        <v>0</v>
      </c>
      <c r="D162">
        <v>1</v>
      </c>
      <c r="E162">
        <v>1</v>
      </c>
      <c r="F162">
        <v>0</v>
      </c>
      <c r="G162">
        <v>1</v>
      </c>
      <c r="J162">
        <f t="shared" si="18"/>
        <v>0</v>
      </c>
    </row>
    <row r="163" spans="1:10">
      <c r="A163" s="31"/>
      <c r="B163" s="3" t="s">
        <v>801</v>
      </c>
      <c r="C163">
        <v>0</v>
      </c>
      <c r="D163">
        <v>1</v>
      </c>
      <c r="E163">
        <v>1</v>
      </c>
      <c r="F163">
        <v>0</v>
      </c>
      <c r="G163">
        <v>1</v>
      </c>
      <c r="J163">
        <f t="shared" si="18"/>
        <v>0</v>
      </c>
    </row>
    <row r="164" spans="1:10">
      <c r="A164" s="31"/>
      <c r="B164" s="3" t="s">
        <v>802</v>
      </c>
      <c r="C164">
        <v>0</v>
      </c>
      <c r="D164">
        <v>1</v>
      </c>
      <c r="E164">
        <v>0</v>
      </c>
      <c r="F164">
        <v>1</v>
      </c>
      <c r="G164">
        <v>1</v>
      </c>
      <c r="J164">
        <f t="shared" si="18"/>
        <v>1</v>
      </c>
    </row>
    <row r="165" spans="1:10">
      <c r="A165" s="31"/>
      <c r="B165" s="3" t="s">
        <v>803</v>
      </c>
      <c r="C165">
        <v>0</v>
      </c>
      <c r="D165">
        <v>1</v>
      </c>
      <c r="E165">
        <v>1</v>
      </c>
      <c r="F165">
        <v>0</v>
      </c>
      <c r="G165">
        <v>1</v>
      </c>
      <c r="J165">
        <f t="shared" si="18"/>
        <v>0</v>
      </c>
    </row>
    <row r="166" spans="1:10">
      <c r="A166" s="31"/>
      <c r="B166" s="3" t="s">
        <v>804</v>
      </c>
      <c r="C166">
        <v>0</v>
      </c>
      <c r="D166">
        <v>1</v>
      </c>
      <c r="E166">
        <v>1</v>
      </c>
      <c r="F166">
        <v>0</v>
      </c>
      <c r="G166">
        <v>1</v>
      </c>
      <c r="J166">
        <f t="shared" si="18"/>
        <v>0</v>
      </c>
    </row>
    <row r="167" spans="1:10">
      <c r="A167" s="31"/>
      <c r="B167" s="3" t="s">
        <v>805</v>
      </c>
      <c r="C167">
        <v>0</v>
      </c>
      <c r="D167">
        <v>1</v>
      </c>
      <c r="E167">
        <v>1</v>
      </c>
      <c r="F167">
        <v>0</v>
      </c>
      <c r="G167">
        <v>1</v>
      </c>
      <c r="J167">
        <f t="shared" si="18"/>
        <v>0</v>
      </c>
    </row>
    <row r="168" spans="1:10">
      <c r="A168" s="31"/>
      <c r="B168" s="3" t="s">
        <v>806</v>
      </c>
      <c r="C168">
        <v>0</v>
      </c>
      <c r="D168">
        <v>1</v>
      </c>
      <c r="E168">
        <v>0</v>
      </c>
      <c r="F168">
        <v>1</v>
      </c>
      <c r="G168">
        <v>1</v>
      </c>
      <c r="J168">
        <f t="shared" si="18"/>
        <v>1</v>
      </c>
    </row>
    <row r="169" spans="1:10">
      <c r="A169" s="31"/>
      <c r="B169" s="3" t="s">
        <v>807</v>
      </c>
      <c r="C169">
        <v>0</v>
      </c>
      <c r="D169">
        <v>1</v>
      </c>
      <c r="E169">
        <v>1</v>
      </c>
      <c r="F169">
        <v>0</v>
      </c>
      <c r="G169">
        <v>1</v>
      </c>
      <c r="J169">
        <f t="shared" si="18"/>
        <v>0</v>
      </c>
    </row>
    <row r="170" spans="1:10">
      <c r="A170" s="31"/>
      <c r="B170" s="3" t="s">
        <v>808</v>
      </c>
      <c r="C170">
        <v>1</v>
      </c>
      <c r="D170">
        <v>0</v>
      </c>
      <c r="E170">
        <v>0</v>
      </c>
      <c r="F170">
        <v>1</v>
      </c>
      <c r="G170">
        <v>1</v>
      </c>
      <c r="J170">
        <f t="shared" si="18"/>
        <v>0</v>
      </c>
    </row>
    <row r="171" spans="1:10">
      <c r="A171" s="31"/>
      <c r="B171" s="3" t="s">
        <v>809</v>
      </c>
      <c r="C171">
        <v>1</v>
      </c>
      <c r="D171">
        <v>0</v>
      </c>
      <c r="E171">
        <v>0</v>
      </c>
      <c r="F171">
        <v>1</v>
      </c>
      <c r="G171">
        <v>1</v>
      </c>
      <c r="J171">
        <f t="shared" si="18"/>
        <v>0</v>
      </c>
    </row>
    <row r="172" spans="1:10">
      <c r="A172" s="31"/>
      <c r="B172" s="3" t="s">
        <v>810</v>
      </c>
      <c r="C172">
        <v>0</v>
      </c>
      <c r="D172">
        <v>1</v>
      </c>
      <c r="E172">
        <v>1</v>
      </c>
      <c r="F172">
        <v>0</v>
      </c>
      <c r="G172">
        <v>1</v>
      </c>
      <c r="J172">
        <f t="shared" si="18"/>
        <v>0</v>
      </c>
    </row>
    <row r="173" spans="1:10">
      <c r="A173" s="31"/>
      <c r="B173" s="3" t="s">
        <v>811</v>
      </c>
      <c r="C173">
        <v>1</v>
      </c>
      <c r="D173">
        <v>0</v>
      </c>
      <c r="E173">
        <v>0</v>
      </c>
      <c r="F173">
        <v>1</v>
      </c>
      <c r="G173">
        <v>1</v>
      </c>
      <c r="J173">
        <f t="shared" si="18"/>
        <v>0</v>
      </c>
    </row>
    <row r="174" spans="1:10">
      <c r="A174" s="31"/>
      <c r="B174" s="3" t="s">
        <v>812</v>
      </c>
      <c r="C174">
        <v>1</v>
      </c>
      <c r="D174">
        <v>0</v>
      </c>
      <c r="E174">
        <v>0</v>
      </c>
      <c r="F174">
        <v>1</v>
      </c>
      <c r="G174">
        <v>1</v>
      </c>
      <c r="J174">
        <f t="shared" si="18"/>
        <v>0</v>
      </c>
    </row>
    <row r="175" spans="1:10">
      <c r="A175" s="8"/>
      <c r="B175" s="3"/>
      <c r="C175">
        <f>SUM(C120:C174)</f>
        <v>8</v>
      </c>
      <c r="D175">
        <f t="shared" ref="D175:G175" si="19">SUM(D120:D174)</f>
        <v>47</v>
      </c>
      <c r="E175">
        <f t="shared" si="19"/>
        <v>27</v>
      </c>
      <c r="F175">
        <f t="shared" si="19"/>
        <v>28</v>
      </c>
      <c r="G175">
        <f t="shared" si="19"/>
        <v>55</v>
      </c>
      <c r="H175">
        <f t="shared" ref="H175" si="20">SUM(H120:H174)</f>
        <v>0</v>
      </c>
      <c r="I175">
        <f t="shared" ref="I175" si="21">SUM(I120:I174)</f>
        <v>1</v>
      </c>
      <c r="J175">
        <f t="shared" ref="J175" si="22">SUM(J120:J174)</f>
        <v>20</v>
      </c>
    </row>
    <row r="176" spans="1:10">
      <c r="A176" s="8"/>
      <c r="B176" s="3"/>
      <c r="C176">
        <f>C175/$G$175</f>
        <v>0.14545454545454545</v>
      </c>
      <c r="D176">
        <f t="shared" ref="D176:G176" si="23">D175/$G$175</f>
        <v>0.8545454545454545</v>
      </c>
      <c r="E176">
        <f t="shared" si="23"/>
        <v>0.49090909090909091</v>
      </c>
      <c r="F176">
        <f t="shared" si="23"/>
        <v>0.50909090909090904</v>
      </c>
      <c r="G176">
        <f t="shared" si="23"/>
        <v>1</v>
      </c>
      <c r="I176">
        <f>I175/$G$175</f>
        <v>1.8181818181818181E-2</v>
      </c>
      <c r="J176">
        <f>(D175-J175)/$G$175</f>
        <v>0.49090909090909091</v>
      </c>
    </row>
    <row r="178" spans="1:10">
      <c r="C178" t="s">
        <v>767</v>
      </c>
      <c r="D178" t="s">
        <v>738</v>
      </c>
      <c r="E178" t="s">
        <v>765</v>
      </c>
      <c r="F178" t="s">
        <v>768</v>
      </c>
      <c r="G178" t="s">
        <v>766</v>
      </c>
      <c r="H178" t="s">
        <v>814</v>
      </c>
      <c r="I178" t="s">
        <v>813</v>
      </c>
    </row>
    <row r="179" spans="1:10">
      <c r="A179" s="31" t="s">
        <v>831</v>
      </c>
      <c r="B179" s="3" t="s">
        <v>775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J179">
        <f t="shared" si="18"/>
        <v>0</v>
      </c>
    </row>
    <row r="180" spans="1:10">
      <c r="A180" s="31"/>
      <c r="B180" s="3" t="s">
        <v>776</v>
      </c>
      <c r="C180">
        <v>1</v>
      </c>
      <c r="D180">
        <v>0</v>
      </c>
      <c r="E180">
        <v>1</v>
      </c>
      <c r="F180">
        <v>0</v>
      </c>
      <c r="G180">
        <v>1</v>
      </c>
      <c r="J180">
        <f t="shared" si="18"/>
        <v>0</v>
      </c>
    </row>
    <row r="181" spans="1:10">
      <c r="A181" s="31"/>
      <c r="B181" s="3" t="s">
        <v>777</v>
      </c>
      <c r="C181">
        <v>1</v>
      </c>
      <c r="D181">
        <v>0</v>
      </c>
      <c r="E181">
        <v>1</v>
      </c>
      <c r="F181">
        <v>0</v>
      </c>
      <c r="G181">
        <v>1</v>
      </c>
      <c r="J181">
        <f t="shared" si="18"/>
        <v>0</v>
      </c>
    </row>
    <row r="182" spans="1:10">
      <c r="A182" s="31"/>
      <c r="B182" s="3" t="s">
        <v>778</v>
      </c>
      <c r="C182">
        <v>1</v>
      </c>
      <c r="D182">
        <v>0</v>
      </c>
      <c r="E182">
        <v>1</v>
      </c>
      <c r="F182">
        <v>0</v>
      </c>
      <c r="G182">
        <v>1</v>
      </c>
      <c r="J182">
        <f t="shared" si="18"/>
        <v>0</v>
      </c>
    </row>
    <row r="183" spans="1:10">
      <c r="A183" s="31"/>
      <c r="B183" s="3" t="s">
        <v>779</v>
      </c>
      <c r="C183">
        <v>1</v>
      </c>
      <c r="D183">
        <v>0</v>
      </c>
      <c r="E183">
        <v>1</v>
      </c>
      <c r="F183">
        <v>0</v>
      </c>
      <c r="G183">
        <v>1</v>
      </c>
      <c r="J183">
        <f t="shared" si="18"/>
        <v>0</v>
      </c>
    </row>
    <row r="184" spans="1:10">
      <c r="A184" s="31"/>
      <c r="B184" s="3" t="s">
        <v>780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1</v>
      </c>
      <c r="J184">
        <f t="shared" si="18"/>
        <v>0</v>
      </c>
    </row>
    <row r="185" spans="1:10">
      <c r="A185" s="31"/>
      <c r="B185" s="3" t="s">
        <v>781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1</v>
      </c>
      <c r="J185">
        <f t="shared" si="18"/>
        <v>0</v>
      </c>
    </row>
    <row r="186" spans="1:10">
      <c r="A186" s="31"/>
      <c r="B186" s="3" t="s">
        <v>782</v>
      </c>
      <c r="C186">
        <v>1</v>
      </c>
      <c r="D186">
        <v>0</v>
      </c>
      <c r="E186">
        <v>1</v>
      </c>
      <c r="F186">
        <v>0</v>
      </c>
      <c r="G186">
        <v>1</v>
      </c>
      <c r="J186">
        <f t="shared" si="18"/>
        <v>0</v>
      </c>
    </row>
    <row r="187" spans="1:10">
      <c r="A187" s="31"/>
      <c r="B187" s="3" t="s">
        <v>783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1</v>
      </c>
      <c r="J187">
        <f t="shared" si="18"/>
        <v>0</v>
      </c>
    </row>
    <row r="188" spans="1:10">
      <c r="A188" s="31"/>
      <c r="B188" s="3" t="s">
        <v>784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J188">
        <f t="shared" si="18"/>
        <v>0</v>
      </c>
    </row>
    <row r="189" spans="1:10">
      <c r="A189" s="31"/>
      <c r="B189" s="3" t="s">
        <v>785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1</v>
      </c>
      <c r="J189">
        <f t="shared" si="18"/>
        <v>0</v>
      </c>
    </row>
    <row r="190" spans="1:10">
      <c r="A190" s="31"/>
      <c r="B190" s="3" t="s">
        <v>786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1</v>
      </c>
      <c r="J190">
        <f t="shared" si="18"/>
        <v>0</v>
      </c>
    </row>
    <row r="191" spans="1:10">
      <c r="A191" s="31"/>
      <c r="B191" s="3" t="s">
        <v>787</v>
      </c>
      <c r="C191">
        <v>1</v>
      </c>
      <c r="D191">
        <v>0</v>
      </c>
      <c r="E191">
        <v>1</v>
      </c>
      <c r="F191">
        <v>0</v>
      </c>
      <c r="G191">
        <v>1</v>
      </c>
      <c r="H191">
        <v>1</v>
      </c>
      <c r="J191">
        <f t="shared" si="18"/>
        <v>0</v>
      </c>
    </row>
    <row r="192" spans="1:10">
      <c r="A192" s="31"/>
      <c r="B192" s="3" t="s">
        <v>788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1</v>
      </c>
      <c r="J192">
        <f t="shared" si="18"/>
        <v>0</v>
      </c>
    </row>
    <row r="193" spans="1:10">
      <c r="A193" s="31"/>
      <c r="B193" s="3" t="s">
        <v>789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1</v>
      </c>
      <c r="J193">
        <f t="shared" si="18"/>
        <v>0</v>
      </c>
    </row>
    <row r="194" spans="1:10">
      <c r="A194" s="31"/>
      <c r="B194" s="3" t="s">
        <v>740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J194">
        <f t="shared" si="18"/>
        <v>0</v>
      </c>
    </row>
    <row r="195" spans="1:10">
      <c r="A195" s="31"/>
      <c r="B195" s="3" t="s">
        <v>741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  <c r="J195">
        <f t="shared" ref="J195:J258" si="24">IF(AND(D195=1,F195=1),1,0)</f>
        <v>0</v>
      </c>
    </row>
    <row r="196" spans="1:10">
      <c r="A196" s="31"/>
      <c r="B196" s="3" t="s">
        <v>742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1</v>
      </c>
      <c r="J196">
        <f t="shared" si="24"/>
        <v>0</v>
      </c>
    </row>
    <row r="197" spans="1:10">
      <c r="A197" s="31"/>
      <c r="B197" s="3" t="s">
        <v>773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f t="shared" si="24"/>
        <v>0</v>
      </c>
    </row>
    <row r="198" spans="1:10">
      <c r="A198" s="31"/>
      <c r="B198" s="3" t="s">
        <v>774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J198">
        <f t="shared" si="24"/>
        <v>0</v>
      </c>
    </row>
    <row r="199" spans="1:10">
      <c r="A199" s="31"/>
      <c r="B199" s="3" t="s">
        <v>743</v>
      </c>
      <c r="C199">
        <v>1</v>
      </c>
      <c r="D199">
        <v>0</v>
      </c>
      <c r="E199">
        <v>1</v>
      </c>
      <c r="F199">
        <v>0</v>
      </c>
      <c r="G199">
        <v>1</v>
      </c>
      <c r="J199">
        <f t="shared" si="24"/>
        <v>0</v>
      </c>
    </row>
    <row r="200" spans="1:10">
      <c r="A200" s="31"/>
      <c r="B200" s="3" t="s">
        <v>744</v>
      </c>
      <c r="C200">
        <v>1</v>
      </c>
      <c r="D200">
        <v>0</v>
      </c>
      <c r="E200">
        <v>1</v>
      </c>
      <c r="F200">
        <v>0</v>
      </c>
      <c r="G200">
        <v>1</v>
      </c>
      <c r="J200">
        <f t="shared" si="24"/>
        <v>0</v>
      </c>
    </row>
    <row r="201" spans="1:10">
      <c r="A201" s="31"/>
      <c r="B201" s="3" t="s">
        <v>745</v>
      </c>
      <c r="C201">
        <v>1</v>
      </c>
      <c r="D201">
        <v>0</v>
      </c>
      <c r="E201">
        <v>1</v>
      </c>
      <c r="F201">
        <v>0</v>
      </c>
      <c r="G201">
        <v>1</v>
      </c>
      <c r="J201">
        <f t="shared" si="24"/>
        <v>0</v>
      </c>
    </row>
    <row r="202" spans="1:10">
      <c r="A202" s="31"/>
      <c r="B202" s="3" t="s">
        <v>790</v>
      </c>
      <c r="C202">
        <v>1</v>
      </c>
      <c r="D202">
        <v>0</v>
      </c>
      <c r="E202">
        <v>1</v>
      </c>
      <c r="F202">
        <v>0</v>
      </c>
      <c r="G202">
        <v>1</v>
      </c>
      <c r="J202">
        <f t="shared" si="24"/>
        <v>0</v>
      </c>
    </row>
    <row r="203" spans="1:10">
      <c r="A203" s="31"/>
      <c r="B203" s="3" t="s">
        <v>791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1</v>
      </c>
      <c r="J203">
        <f t="shared" si="24"/>
        <v>0</v>
      </c>
    </row>
    <row r="204" spans="1:10">
      <c r="A204" s="31"/>
      <c r="B204" s="3" t="s">
        <v>746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1</v>
      </c>
      <c r="J204">
        <f t="shared" si="24"/>
        <v>0</v>
      </c>
    </row>
    <row r="205" spans="1:10">
      <c r="A205" s="31"/>
      <c r="B205" s="3" t="s">
        <v>747</v>
      </c>
      <c r="C205">
        <v>1</v>
      </c>
      <c r="D205">
        <v>0</v>
      </c>
      <c r="E205">
        <v>1</v>
      </c>
      <c r="F205">
        <v>0</v>
      </c>
      <c r="G205">
        <v>1</v>
      </c>
      <c r="J205">
        <f t="shared" si="24"/>
        <v>0</v>
      </c>
    </row>
    <row r="206" spans="1:10">
      <c r="A206" s="31"/>
      <c r="B206" s="3" t="s">
        <v>748</v>
      </c>
      <c r="C206">
        <v>1</v>
      </c>
      <c r="D206">
        <v>0</v>
      </c>
      <c r="E206">
        <v>1</v>
      </c>
      <c r="F206">
        <v>0</v>
      </c>
      <c r="G206">
        <v>1</v>
      </c>
      <c r="J206">
        <f t="shared" si="24"/>
        <v>0</v>
      </c>
    </row>
    <row r="207" spans="1:10">
      <c r="A207" s="31"/>
      <c r="B207" s="3" t="s">
        <v>792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1</v>
      </c>
      <c r="J207">
        <f t="shared" si="24"/>
        <v>0</v>
      </c>
    </row>
    <row r="208" spans="1:10">
      <c r="A208" s="31"/>
      <c r="B208" s="3" t="s">
        <v>793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1</v>
      </c>
      <c r="J208">
        <f t="shared" si="24"/>
        <v>0</v>
      </c>
    </row>
    <row r="209" spans="1:10">
      <c r="A209" s="31"/>
      <c r="B209" s="3" t="s">
        <v>749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1</v>
      </c>
      <c r="J209">
        <f t="shared" si="24"/>
        <v>0</v>
      </c>
    </row>
    <row r="210" spans="1:10">
      <c r="A210" s="31"/>
      <c r="B210" s="3" t="s">
        <v>750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  <c r="J210">
        <f t="shared" si="24"/>
        <v>0</v>
      </c>
    </row>
    <row r="211" spans="1:10">
      <c r="A211" s="31"/>
      <c r="B211" s="3" t="s">
        <v>751</v>
      </c>
      <c r="C211">
        <v>1</v>
      </c>
      <c r="D211">
        <v>0</v>
      </c>
      <c r="E211">
        <v>1</v>
      </c>
      <c r="F211">
        <v>0</v>
      </c>
      <c r="G211">
        <v>1</v>
      </c>
      <c r="J211">
        <f t="shared" si="24"/>
        <v>0</v>
      </c>
    </row>
    <row r="212" spans="1:10">
      <c r="A212" s="31"/>
      <c r="B212" s="3" t="s">
        <v>794</v>
      </c>
      <c r="C212">
        <v>1</v>
      </c>
      <c r="D212">
        <v>0</v>
      </c>
      <c r="E212">
        <v>1</v>
      </c>
      <c r="F212">
        <v>0</v>
      </c>
      <c r="G212">
        <v>1</v>
      </c>
      <c r="J212">
        <f t="shared" si="24"/>
        <v>0</v>
      </c>
    </row>
    <row r="213" spans="1:10">
      <c r="A213" s="31"/>
      <c r="B213" s="3" t="s">
        <v>795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1</v>
      </c>
      <c r="J213">
        <f t="shared" si="24"/>
        <v>0</v>
      </c>
    </row>
    <row r="214" spans="1:10">
      <c r="A214" s="31"/>
      <c r="B214" s="3" t="s">
        <v>752</v>
      </c>
      <c r="C214">
        <v>1</v>
      </c>
      <c r="D214">
        <v>0</v>
      </c>
      <c r="E214">
        <v>1</v>
      </c>
      <c r="F214">
        <v>0</v>
      </c>
      <c r="G214">
        <v>1</v>
      </c>
      <c r="J214">
        <f t="shared" si="24"/>
        <v>0</v>
      </c>
    </row>
    <row r="215" spans="1:10">
      <c r="A215" s="31"/>
      <c r="B215" s="3" t="s">
        <v>753</v>
      </c>
      <c r="C215">
        <v>1</v>
      </c>
      <c r="D215">
        <v>0</v>
      </c>
      <c r="E215">
        <v>1</v>
      </c>
      <c r="F215">
        <v>0</v>
      </c>
      <c r="G215">
        <v>1</v>
      </c>
      <c r="J215">
        <f t="shared" si="24"/>
        <v>0</v>
      </c>
    </row>
    <row r="216" spans="1:10">
      <c r="A216" s="31"/>
      <c r="B216" s="3" t="s">
        <v>754</v>
      </c>
      <c r="C216">
        <v>1</v>
      </c>
      <c r="D216">
        <v>0</v>
      </c>
      <c r="E216">
        <v>1</v>
      </c>
      <c r="F216">
        <v>0</v>
      </c>
      <c r="G216">
        <v>1</v>
      </c>
      <c r="J216">
        <f t="shared" si="24"/>
        <v>0</v>
      </c>
    </row>
    <row r="217" spans="1:10">
      <c r="A217" s="31"/>
      <c r="B217" s="3" t="s">
        <v>796</v>
      </c>
      <c r="C217">
        <v>1</v>
      </c>
      <c r="D217">
        <v>0</v>
      </c>
      <c r="E217">
        <v>1</v>
      </c>
      <c r="F217">
        <v>0</v>
      </c>
      <c r="G217">
        <v>1</v>
      </c>
      <c r="J217">
        <f t="shared" si="24"/>
        <v>0</v>
      </c>
    </row>
    <row r="218" spans="1:10">
      <c r="A218" s="31"/>
      <c r="B218" s="3" t="s">
        <v>797</v>
      </c>
      <c r="C218">
        <v>1</v>
      </c>
      <c r="D218">
        <v>0</v>
      </c>
      <c r="E218">
        <v>1</v>
      </c>
      <c r="F218">
        <v>0</v>
      </c>
      <c r="G218">
        <v>1</v>
      </c>
      <c r="J218">
        <f t="shared" si="24"/>
        <v>0</v>
      </c>
    </row>
    <row r="219" spans="1:10">
      <c r="A219" s="31"/>
      <c r="B219" s="3" t="s">
        <v>798</v>
      </c>
      <c r="C219">
        <v>1</v>
      </c>
      <c r="D219">
        <v>0</v>
      </c>
      <c r="E219">
        <v>1</v>
      </c>
      <c r="F219">
        <v>0</v>
      </c>
      <c r="G219">
        <v>1</v>
      </c>
      <c r="J219">
        <f t="shared" si="24"/>
        <v>0</v>
      </c>
    </row>
    <row r="220" spans="1:10">
      <c r="A220" s="31"/>
      <c r="B220" s="3" t="s">
        <v>799</v>
      </c>
      <c r="C220">
        <v>1</v>
      </c>
      <c r="D220">
        <v>0</v>
      </c>
      <c r="E220">
        <v>1</v>
      </c>
      <c r="F220">
        <v>0</v>
      </c>
      <c r="G220">
        <v>1</v>
      </c>
      <c r="J220">
        <f t="shared" si="24"/>
        <v>0</v>
      </c>
    </row>
    <row r="221" spans="1:10">
      <c r="A221" s="31"/>
      <c r="B221" s="3" t="s">
        <v>800</v>
      </c>
      <c r="C221">
        <v>1</v>
      </c>
      <c r="D221">
        <v>0</v>
      </c>
      <c r="E221">
        <v>1</v>
      </c>
      <c r="F221">
        <v>0</v>
      </c>
      <c r="G221">
        <v>1</v>
      </c>
      <c r="J221">
        <f t="shared" si="24"/>
        <v>0</v>
      </c>
    </row>
    <row r="222" spans="1:10">
      <c r="A222" s="31"/>
      <c r="B222" s="3" t="s">
        <v>801</v>
      </c>
      <c r="C222">
        <v>1</v>
      </c>
      <c r="D222">
        <v>0</v>
      </c>
      <c r="E222">
        <v>1</v>
      </c>
      <c r="F222">
        <v>0</v>
      </c>
      <c r="G222">
        <v>1</v>
      </c>
      <c r="J222">
        <f t="shared" si="24"/>
        <v>0</v>
      </c>
    </row>
    <row r="223" spans="1:10">
      <c r="A223" s="31"/>
      <c r="B223" s="3" t="s">
        <v>802</v>
      </c>
      <c r="C223">
        <v>1</v>
      </c>
      <c r="D223">
        <v>0</v>
      </c>
      <c r="E223">
        <v>1</v>
      </c>
      <c r="F223">
        <v>0</v>
      </c>
      <c r="G223">
        <v>1</v>
      </c>
      <c r="J223">
        <f t="shared" si="24"/>
        <v>0</v>
      </c>
    </row>
    <row r="224" spans="1:10">
      <c r="A224" s="31"/>
      <c r="B224" s="3" t="s">
        <v>803</v>
      </c>
      <c r="C224">
        <v>1</v>
      </c>
      <c r="D224">
        <v>0</v>
      </c>
      <c r="E224">
        <v>1</v>
      </c>
      <c r="F224">
        <v>0</v>
      </c>
      <c r="G224">
        <v>1</v>
      </c>
      <c r="J224">
        <f t="shared" si="24"/>
        <v>0</v>
      </c>
    </row>
    <row r="225" spans="1:10">
      <c r="A225" s="31"/>
      <c r="B225" s="3" t="s">
        <v>804</v>
      </c>
      <c r="C225">
        <v>1</v>
      </c>
      <c r="D225">
        <v>0</v>
      </c>
      <c r="E225">
        <v>1</v>
      </c>
      <c r="F225">
        <v>0</v>
      </c>
      <c r="G225">
        <v>1</v>
      </c>
      <c r="J225">
        <f t="shared" si="24"/>
        <v>0</v>
      </c>
    </row>
    <row r="226" spans="1:10">
      <c r="A226" s="31"/>
      <c r="B226" s="3" t="s">
        <v>805</v>
      </c>
      <c r="C226">
        <v>1</v>
      </c>
      <c r="D226">
        <v>0</v>
      </c>
      <c r="E226">
        <v>1</v>
      </c>
      <c r="F226">
        <v>0</v>
      </c>
      <c r="G226">
        <v>1</v>
      </c>
      <c r="J226">
        <f t="shared" si="24"/>
        <v>0</v>
      </c>
    </row>
    <row r="227" spans="1:10">
      <c r="A227" s="31"/>
      <c r="B227" s="3" t="s">
        <v>806</v>
      </c>
      <c r="C227">
        <v>1</v>
      </c>
      <c r="D227">
        <v>0</v>
      </c>
      <c r="E227">
        <v>1</v>
      </c>
      <c r="F227">
        <v>0</v>
      </c>
      <c r="G227">
        <v>1</v>
      </c>
      <c r="J227">
        <f t="shared" si="24"/>
        <v>0</v>
      </c>
    </row>
    <row r="228" spans="1:10">
      <c r="A228" s="31"/>
      <c r="B228" s="3" t="s">
        <v>807</v>
      </c>
      <c r="C228">
        <v>1</v>
      </c>
      <c r="D228">
        <v>0</v>
      </c>
      <c r="E228">
        <v>1</v>
      </c>
      <c r="F228">
        <v>0</v>
      </c>
      <c r="G228">
        <v>1</v>
      </c>
      <c r="J228">
        <f t="shared" si="24"/>
        <v>0</v>
      </c>
    </row>
    <row r="229" spans="1:10">
      <c r="A229" s="31"/>
      <c r="B229" s="3" t="s">
        <v>808</v>
      </c>
      <c r="C229">
        <v>1</v>
      </c>
      <c r="D229">
        <v>0</v>
      </c>
      <c r="E229">
        <v>1</v>
      </c>
      <c r="F229">
        <v>0</v>
      </c>
      <c r="G229">
        <v>1</v>
      </c>
      <c r="J229">
        <f t="shared" si="24"/>
        <v>0</v>
      </c>
    </row>
    <row r="230" spans="1:10">
      <c r="A230" s="31"/>
      <c r="B230" s="3" t="s">
        <v>809</v>
      </c>
      <c r="C230">
        <v>1</v>
      </c>
      <c r="D230">
        <v>0</v>
      </c>
      <c r="E230">
        <v>1</v>
      </c>
      <c r="F230">
        <v>0</v>
      </c>
      <c r="G230">
        <v>1</v>
      </c>
      <c r="J230">
        <f t="shared" si="24"/>
        <v>0</v>
      </c>
    </row>
    <row r="231" spans="1:10">
      <c r="A231" s="31"/>
      <c r="B231" s="3" t="s">
        <v>810</v>
      </c>
      <c r="C231">
        <v>1</v>
      </c>
      <c r="D231">
        <v>0</v>
      </c>
      <c r="E231">
        <v>1</v>
      </c>
      <c r="F231">
        <v>0</v>
      </c>
      <c r="G231">
        <v>1</v>
      </c>
      <c r="J231">
        <f t="shared" si="24"/>
        <v>0</v>
      </c>
    </row>
    <row r="232" spans="1:10">
      <c r="A232" s="31"/>
      <c r="B232" s="3" t="s">
        <v>811</v>
      </c>
      <c r="C232">
        <v>1</v>
      </c>
      <c r="D232">
        <v>0</v>
      </c>
      <c r="E232">
        <v>1</v>
      </c>
      <c r="F232">
        <v>0</v>
      </c>
      <c r="G232">
        <v>1</v>
      </c>
      <c r="J232">
        <f t="shared" si="24"/>
        <v>0</v>
      </c>
    </row>
    <row r="233" spans="1:10">
      <c r="A233" s="31"/>
      <c r="B233" s="3" t="s">
        <v>812</v>
      </c>
      <c r="C233">
        <v>1</v>
      </c>
      <c r="D233">
        <v>0</v>
      </c>
      <c r="E233">
        <v>1</v>
      </c>
      <c r="F233">
        <v>0</v>
      </c>
      <c r="G233">
        <v>1</v>
      </c>
      <c r="J233">
        <f t="shared" si="24"/>
        <v>0</v>
      </c>
    </row>
    <row r="234" spans="1:10">
      <c r="A234" s="8"/>
      <c r="B234" s="3"/>
      <c r="C234">
        <f>SUM(C179:C233)</f>
        <v>55</v>
      </c>
      <c r="D234">
        <f t="shared" ref="D234:G234" si="25">SUM(D179:D233)</f>
        <v>0</v>
      </c>
      <c r="E234">
        <f t="shared" si="25"/>
        <v>55</v>
      </c>
      <c r="F234">
        <f t="shared" si="25"/>
        <v>0</v>
      </c>
      <c r="G234">
        <f t="shared" si="25"/>
        <v>55</v>
      </c>
      <c r="H234">
        <f t="shared" ref="H234" si="26">SUM(H179:H233)</f>
        <v>22</v>
      </c>
      <c r="I234">
        <f t="shared" ref="I234" si="27">SUM(I179:I233)</f>
        <v>1</v>
      </c>
      <c r="J234">
        <f t="shared" ref="J234" si="28">SUM(J179:J233)</f>
        <v>0</v>
      </c>
    </row>
    <row r="235" spans="1:10">
      <c r="A235" s="8"/>
      <c r="B235" s="3"/>
      <c r="C235">
        <f>C234/$G$234</f>
        <v>1</v>
      </c>
      <c r="D235">
        <f t="shared" ref="D235:G235" si="29">D234/$G$234</f>
        <v>0</v>
      </c>
      <c r="E235">
        <f t="shared" si="29"/>
        <v>1</v>
      </c>
      <c r="F235">
        <f t="shared" si="29"/>
        <v>0</v>
      </c>
      <c r="G235">
        <f t="shared" si="29"/>
        <v>1</v>
      </c>
      <c r="H235">
        <f>H234/$G$234</f>
        <v>0.4</v>
      </c>
      <c r="I235">
        <f>I234/$G$234</f>
        <v>1.8181818181818181E-2</v>
      </c>
      <c r="J235">
        <f>(D234-J234)/$G$234</f>
        <v>0</v>
      </c>
    </row>
    <row r="237" spans="1:10">
      <c r="C237" t="s">
        <v>767</v>
      </c>
      <c r="D237" t="s">
        <v>738</v>
      </c>
      <c r="E237" t="s">
        <v>765</v>
      </c>
      <c r="F237" t="s">
        <v>768</v>
      </c>
      <c r="G237" t="s">
        <v>766</v>
      </c>
      <c r="H237" t="s">
        <v>814</v>
      </c>
      <c r="I237" t="s">
        <v>813</v>
      </c>
    </row>
    <row r="238" spans="1:10">
      <c r="A238" s="31" t="s">
        <v>832</v>
      </c>
      <c r="B238" s="3" t="s">
        <v>775</v>
      </c>
      <c r="C238">
        <v>1</v>
      </c>
      <c r="D238">
        <v>0</v>
      </c>
      <c r="E238">
        <v>1</v>
      </c>
      <c r="F238">
        <v>0</v>
      </c>
      <c r="G238">
        <v>1</v>
      </c>
      <c r="J238">
        <f t="shared" si="24"/>
        <v>0</v>
      </c>
    </row>
    <row r="239" spans="1:10">
      <c r="A239" s="31"/>
      <c r="B239" s="3" t="s">
        <v>776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J239">
        <f t="shared" si="24"/>
        <v>0</v>
      </c>
    </row>
    <row r="240" spans="1:10">
      <c r="A240" s="31"/>
      <c r="B240" s="3" t="s">
        <v>777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1</v>
      </c>
      <c r="J240">
        <f t="shared" si="24"/>
        <v>0</v>
      </c>
    </row>
    <row r="241" spans="1:10">
      <c r="A241" s="31"/>
      <c r="B241" s="3" t="s">
        <v>778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J241">
        <f t="shared" si="24"/>
        <v>0</v>
      </c>
    </row>
    <row r="242" spans="1:10">
      <c r="A242" s="31"/>
      <c r="B242" s="3" t="s">
        <v>779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1</v>
      </c>
      <c r="J242">
        <f t="shared" si="24"/>
        <v>0</v>
      </c>
    </row>
    <row r="243" spans="1:10">
      <c r="A243" s="31"/>
      <c r="B243" s="3" t="s">
        <v>780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1</v>
      </c>
      <c r="J243">
        <f t="shared" si="24"/>
        <v>0</v>
      </c>
    </row>
    <row r="244" spans="1:10">
      <c r="A244" s="31"/>
      <c r="B244" s="3" t="s">
        <v>781</v>
      </c>
      <c r="C244">
        <v>1</v>
      </c>
      <c r="D244">
        <v>0</v>
      </c>
      <c r="E244">
        <v>1</v>
      </c>
      <c r="F244">
        <v>0</v>
      </c>
      <c r="G244">
        <v>1</v>
      </c>
      <c r="J244">
        <f t="shared" si="24"/>
        <v>0</v>
      </c>
    </row>
    <row r="245" spans="1:10">
      <c r="A245" s="31"/>
      <c r="B245" s="3" t="s">
        <v>782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  <c r="J245">
        <f t="shared" si="24"/>
        <v>0</v>
      </c>
    </row>
    <row r="246" spans="1:10">
      <c r="A246" s="31"/>
      <c r="B246" s="3" t="s">
        <v>783</v>
      </c>
      <c r="C246">
        <v>1</v>
      </c>
      <c r="D246">
        <v>0</v>
      </c>
      <c r="E246">
        <v>1</v>
      </c>
      <c r="F246">
        <v>0</v>
      </c>
      <c r="G246">
        <v>1</v>
      </c>
      <c r="J246">
        <f t="shared" si="24"/>
        <v>0</v>
      </c>
    </row>
    <row r="247" spans="1:10">
      <c r="A247" s="31"/>
      <c r="B247" s="3" t="s">
        <v>784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1</v>
      </c>
      <c r="J247">
        <f t="shared" si="24"/>
        <v>0</v>
      </c>
    </row>
    <row r="248" spans="1:10">
      <c r="A248" s="31"/>
      <c r="B248" s="3" t="s">
        <v>785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1</v>
      </c>
      <c r="J248">
        <f t="shared" si="24"/>
        <v>0</v>
      </c>
    </row>
    <row r="249" spans="1:10">
      <c r="A249" s="31"/>
      <c r="B249" s="3" t="s">
        <v>786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J249">
        <f t="shared" si="24"/>
        <v>0</v>
      </c>
    </row>
    <row r="250" spans="1:10">
      <c r="A250" s="31"/>
      <c r="B250" s="3" t="s">
        <v>787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J250">
        <f t="shared" si="24"/>
        <v>0</v>
      </c>
    </row>
    <row r="251" spans="1:10">
      <c r="A251" s="31"/>
      <c r="B251" s="3" t="s">
        <v>788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1</v>
      </c>
      <c r="J251">
        <f t="shared" si="24"/>
        <v>0</v>
      </c>
    </row>
    <row r="252" spans="1:10">
      <c r="A252" s="31"/>
      <c r="B252" s="3" t="s">
        <v>789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J252">
        <f t="shared" si="24"/>
        <v>0</v>
      </c>
    </row>
    <row r="253" spans="1:10">
      <c r="A253" s="31"/>
      <c r="B253" s="3" t="s">
        <v>740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1</v>
      </c>
      <c r="J253">
        <f t="shared" si="24"/>
        <v>0</v>
      </c>
    </row>
    <row r="254" spans="1:10">
      <c r="A254" s="31"/>
      <c r="B254" s="3" t="s">
        <v>741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1</v>
      </c>
      <c r="J254">
        <f t="shared" si="24"/>
        <v>0</v>
      </c>
    </row>
    <row r="255" spans="1:10">
      <c r="A255" s="31"/>
      <c r="B255" s="3" t="s">
        <v>742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J255">
        <f t="shared" si="24"/>
        <v>0</v>
      </c>
    </row>
    <row r="256" spans="1:10">
      <c r="A256" s="31"/>
      <c r="B256" s="3" t="s">
        <v>773</v>
      </c>
      <c r="C256">
        <v>1</v>
      </c>
      <c r="D256">
        <v>0</v>
      </c>
      <c r="E256">
        <v>1</v>
      </c>
      <c r="F256">
        <v>0</v>
      </c>
      <c r="G256">
        <v>1</v>
      </c>
      <c r="J256">
        <f t="shared" si="24"/>
        <v>0</v>
      </c>
    </row>
    <row r="257" spans="1:10">
      <c r="A257" s="31"/>
      <c r="B257" s="3" t="s">
        <v>774</v>
      </c>
      <c r="C257">
        <v>1</v>
      </c>
      <c r="D257">
        <v>0</v>
      </c>
      <c r="E257">
        <v>1</v>
      </c>
      <c r="F257">
        <v>0</v>
      </c>
      <c r="G257">
        <v>1</v>
      </c>
      <c r="H257">
        <v>1</v>
      </c>
      <c r="J257">
        <f t="shared" si="24"/>
        <v>0</v>
      </c>
    </row>
    <row r="258" spans="1:10">
      <c r="A258" s="31"/>
      <c r="B258" s="3" t="s">
        <v>743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1</v>
      </c>
      <c r="J258">
        <f t="shared" si="24"/>
        <v>0</v>
      </c>
    </row>
    <row r="259" spans="1:10">
      <c r="A259" s="31"/>
      <c r="B259" s="3" t="s">
        <v>744</v>
      </c>
      <c r="C259">
        <v>1</v>
      </c>
      <c r="D259">
        <v>0</v>
      </c>
      <c r="E259">
        <v>1</v>
      </c>
      <c r="F259">
        <v>0</v>
      </c>
      <c r="G259">
        <v>1</v>
      </c>
      <c r="J259">
        <f t="shared" ref="J259:J292" si="30">IF(AND(D259=1,F259=1),1,0)</f>
        <v>0</v>
      </c>
    </row>
    <row r="260" spans="1:10">
      <c r="A260" s="31"/>
      <c r="B260" s="3" t="s">
        <v>745</v>
      </c>
      <c r="C260">
        <v>1</v>
      </c>
      <c r="D260">
        <v>0</v>
      </c>
      <c r="E260">
        <v>1</v>
      </c>
      <c r="F260">
        <v>0</v>
      </c>
      <c r="G260">
        <v>1</v>
      </c>
      <c r="H260">
        <v>1</v>
      </c>
      <c r="J260">
        <f t="shared" si="30"/>
        <v>0</v>
      </c>
    </row>
    <row r="261" spans="1:10">
      <c r="A261" s="31"/>
      <c r="B261" s="3" t="s">
        <v>790</v>
      </c>
      <c r="C261">
        <v>1</v>
      </c>
      <c r="D261">
        <v>0</v>
      </c>
      <c r="E261">
        <v>1</v>
      </c>
      <c r="F261">
        <v>0</v>
      </c>
      <c r="G261">
        <v>1</v>
      </c>
      <c r="J261">
        <f t="shared" si="30"/>
        <v>0</v>
      </c>
    </row>
    <row r="262" spans="1:10">
      <c r="A262" s="31"/>
      <c r="B262" s="3" t="s">
        <v>791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1</v>
      </c>
      <c r="J262">
        <f t="shared" si="30"/>
        <v>0</v>
      </c>
    </row>
    <row r="263" spans="1:10">
      <c r="A263" s="31"/>
      <c r="B263" s="3" t="s">
        <v>746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  <c r="J263">
        <f t="shared" si="30"/>
        <v>0</v>
      </c>
    </row>
    <row r="264" spans="1:10">
      <c r="A264" s="31"/>
      <c r="B264" s="3" t="s">
        <v>747</v>
      </c>
      <c r="C264">
        <v>1</v>
      </c>
      <c r="D264">
        <v>0</v>
      </c>
      <c r="E264">
        <v>1</v>
      </c>
      <c r="F264">
        <v>0</v>
      </c>
      <c r="G264">
        <v>1</v>
      </c>
      <c r="H264">
        <v>1</v>
      </c>
      <c r="J264">
        <f t="shared" si="30"/>
        <v>0</v>
      </c>
    </row>
    <row r="265" spans="1:10">
      <c r="A265" s="31"/>
      <c r="B265" s="3" t="s">
        <v>748</v>
      </c>
      <c r="C265">
        <v>1</v>
      </c>
      <c r="D265">
        <v>0</v>
      </c>
      <c r="E265">
        <v>1</v>
      </c>
      <c r="F265">
        <v>0</v>
      </c>
      <c r="G265">
        <v>1</v>
      </c>
      <c r="J265">
        <f t="shared" si="30"/>
        <v>0</v>
      </c>
    </row>
    <row r="266" spans="1:10">
      <c r="A266" s="31"/>
      <c r="B266" s="3" t="s">
        <v>792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1</v>
      </c>
      <c r="J266">
        <f t="shared" si="30"/>
        <v>0</v>
      </c>
    </row>
    <row r="267" spans="1:10">
      <c r="A267" s="31"/>
      <c r="B267" s="3" t="s">
        <v>793</v>
      </c>
      <c r="C267">
        <v>1</v>
      </c>
      <c r="D267">
        <v>0</v>
      </c>
      <c r="E267">
        <v>1</v>
      </c>
      <c r="F267">
        <v>0</v>
      </c>
      <c r="G267">
        <v>1</v>
      </c>
      <c r="J267">
        <f t="shared" si="30"/>
        <v>0</v>
      </c>
    </row>
    <row r="268" spans="1:10">
      <c r="A268" s="31"/>
      <c r="B268" s="3" t="s">
        <v>749</v>
      </c>
      <c r="C268">
        <v>1</v>
      </c>
      <c r="D268">
        <v>0</v>
      </c>
      <c r="E268">
        <v>1</v>
      </c>
      <c r="F268">
        <v>0</v>
      </c>
      <c r="G268">
        <v>1</v>
      </c>
      <c r="J268">
        <f t="shared" si="30"/>
        <v>0</v>
      </c>
    </row>
    <row r="269" spans="1:10">
      <c r="A269" s="31"/>
      <c r="B269" s="3" t="s">
        <v>750</v>
      </c>
      <c r="C269">
        <v>1</v>
      </c>
      <c r="D269">
        <v>0</v>
      </c>
      <c r="E269">
        <v>1</v>
      </c>
      <c r="F269">
        <v>0</v>
      </c>
      <c r="G269">
        <v>1</v>
      </c>
      <c r="J269">
        <f t="shared" si="30"/>
        <v>0</v>
      </c>
    </row>
    <row r="270" spans="1:10">
      <c r="A270" s="31"/>
      <c r="B270" s="3" t="s">
        <v>751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1</v>
      </c>
      <c r="J270">
        <f t="shared" si="30"/>
        <v>0</v>
      </c>
    </row>
    <row r="271" spans="1:10">
      <c r="A271" s="31"/>
      <c r="B271" s="3" t="s">
        <v>794</v>
      </c>
      <c r="C271">
        <v>1</v>
      </c>
      <c r="D271">
        <v>0</v>
      </c>
      <c r="E271">
        <v>1</v>
      </c>
      <c r="F271">
        <v>0</v>
      </c>
      <c r="G271">
        <v>1</v>
      </c>
      <c r="J271">
        <f t="shared" si="30"/>
        <v>0</v>
      </c>
    </row>
    <row r="272" spans="1:10">
      <c r="A272" s="31"/>
      <c r="B272" s="3" t="s">
        <v>795</v>
      </c>
      <c r="C272">
        <v>1</v>
      </c>
      <c r="D272">
        <v>0</v>
      </c>
      <c r="E272">
        <v>1</v>
      </c>
      <c r="F272">
        <v>0</v>
      </c>
      <c r="G272">
        <v>1</v>
      </c>
      <c r="J272">
        <f t="shared" si="30"/>
        <v>0</v>
      </c>
    </row>
    <row r="273" spans="1:10">
      <c r="A273" s="31"/>
      <c r="B273" s="3" t="s">
        <v>752</v>
      </c>
      <c r="C273">
        <v>1</v>
      </c>
      <c r="D273">
        <v>0</v>
      </c>
      <c r="E273">
        <v>1</v>
      </c>
      <c r="F273">
        <v>0</v>
      </c>
      <c r="G273">
        <v>1</v>
      </c>
      <c r="J273">
        <f t="shared" si="30"/>
        <v>0</v>
      </c>
    </row>
    <row r="274" spans="1:10">
      <c r="A274" s="31"/>
      <c r="B274" s="3" t="s">
        <v>753</v>
      </c>
      <c r="C274">
        <v>1</v>
      </c>
      <c r="D274">
        <v>0</v>
      </c>
      <c r="E274">
        <v>1</v>
      </c>
      <c r="F274">
        <v>0</v>
      </c>
      <c r="G274">
        <v>1</v>
      </c>
      <c r="J274">
        <f t="shared" si="30"/>
        <v>0</v>
      </c>
    </row>
    <row r="275" spans="1:10">
      <c r="A275" s="31"/>
      <c r="B275" s="3" t="s">
        <v>754</v>
      </c>
      <c r="C275">
        <v>1</v>
      </c>
      <c r="D275">
        <v>0</v>
      </c>
      <c r="E275">
        <v>1</v>
      </c>
      <c r="F275">
        <v>0</v>
      </c>
      <c r="G275">
        <v>1</v>
      </c>
      <c r="J275">
        <f t="shared" si="30"/>
        <v>0</v>
      </c>
    </row>
    <row r="276" spans="1:10">
      <c r="A276" s="31"/>
      <c r="B276" s="3" t="s">
        <v>796</v>
      </c>
      <c r="C276">
        <v>1</v>
      </c>
      <c r="D276">
        <v>0</v>
      </c>
      <c r="E276">
        <v>1</v>
      </c>
      <c r="F276">
        <v>0</v>
      </c>
      <c r="G276">
        <v>1</v>
      </c>
      <c r="J276">
        <f t="shared" si="30"/>
        <v>0</v>
      </c>
    </row>
    <row r="277" spans="1:10">
      <c r="A277" s="31"/>
      <c r="B277" s="3" t="s">
        <v>797</v>
      </c>
      <c r="C277">
        <v>1</v>
      </c>
      <c r="D277">
        <v>0</v>
      </c>
      <c r="E277">
        <v>1</v>
      </c>
      <c r="F277">
        <v>0</v>
      </c>
      <c r="G277">
        <v>1</v>
      </c>
      <c r="J277">
        <f t="shared" si="30"/>
        <v>0</v>
      </c>
    </row>
    <row r="278" spans="1:10">
      <c r="A278" s="31"/>
      <c r="B278" s="3" t="s">
        <v>798</v>
      </c>
      <c r="C278">
        <v>1</v>
      </c>
      <c r="D278">
        <v>0</v>
      </c>
      <c r="E278">
        <v>1</v>
      </c>
      <c r="F278">
        <v>0</v>
      </c>
      <c r="G278">
        <v>1</v>
      </c>
      <c r="J278">
        <f t="shared" si="30"/>
        <v>0</v>
      </c>
    </row>
    <row r="279" spans="1:10">
      <c r="A279" s="31"/>
      <c r="B279" s="3" t="s">
        <v>799</v>
      </c>
      <c r="C279">
        <v>1</v>
      </c>
      <c r="D279">
        <v>0</v>
      </c>
      <c r="E279">
        <v>1</v>
      </c>
      <c r="F279">
        <v>0</v>
      </c>
      <c r="G279">
        <v>1</v>
      </c>
      <c r="J279">
        <f t="shared" si="30"/>
        <v>0</v>
      </c>
    </row>
    <row r="280" spans="1:10">
      <c r="A280" s="31"/>
      <c r="B280" s="3" t="s">
        <v>800</v>
      </c>
      <c r="C280">
        <v>1</v>
      </c>
      <c r="D280">
        <v>0</v>
      </c>
      <c r="E280">
        <v>1</v>
      </c>
      <c r="F280">
        <v>0</v>
      </c>
      <c r="G280">
        <v>1</v>
      </c>
      <c r="J280">
        <f t="shared" si="30"/>
        <v>0</v>
      </c>
    </row>
    <row r="281" spans="1:10">
      <c r="A281" s="31"/>
      <c r="B281" s="3" t="s">
        <v>801</v>
      </c>
      <c r="C281">
        <v>1</v>
      </c>
      <c r="D281">
        <v>0</v>
      </c>
      <c r="E281">
        <v>1</v>
      </c>
      <c r="F281">
        <v>0</v>
      </c>
      <c r="G281">
        <v>1</v>
      </c>
      <c r="J281">
        <f t="shared" si="30"/>
        <v>0</v>
      </c>
    </row>
    <row r="282" spans="1:10">
      <c r="A282" s="31"/>
      <c r="B282" s="3" t="s">
        <v>802</v>
      </c>
      <c r="C282">
        <v>1</v>
      </c>
      <c r="D282">
        <v>0</v>
      </c>
      <c r="E282">
        <v>1</v>
      </c>
      <c r="F282">
        <v>0</v>
      </c>
      <c r="G282">
        <v>1</v>
      </c>
      <c r="J282">
        <f t="shared" si="30"/>
        <v>0</v>
      </c>
    </row>
    <row r="283" spans="1:10">
      <c r="A283" s="31"/>
      <c r="B283" s="3" t="s">
        <v>803</v>
      </c>
      <c r="C283">
        <v>1</v>
      </c>
      <c r="D283">
        <v>0</v>
      </c>
      <c r="E283">
        <v>1</v>
      </c>
      <c r="F283">
        <v>0</v>
      </c>
      <c r="G283">
        <v>1</v>
      </c>
      <c r="J283">
        <f t="shared" si="30"/>
        <v>0</v>
      </c>
    </row>
    <row r="284" spans="1:10">
      <c r="A284" s="31"/>
      <c r="B284" s="3" t="s">
        <v>804</v>
      </c>
      <c r="C284">
        <v>1</v>
      </c>
      <c r="D284">
        <v>0</v>
      </c>
      <c r="E284">
        <v>1</v>
      </c>
      <c r="F284">
        <v>0</v>
      </c>
      <c r="G284">
        <v>1</v>
      </c>
      <c r="J284">
        <f t="shared" si="30"/>
        <v>0</v>
      </c>
    </row>
    <row r="285" spans="1:10">
      <c r="A285" s="31"/>
      <c r="B285" s="3" t="s">
        <v>805</v>
      </c>
      <c r="C285">
        <v>1</v>
      </c>
      <c r="D285">
        <v>0</v>
      </c>
      <c r="E285">
        <v>1</v>
      </c>
      <c r="F285">
        <v>0</v>
      </c>
      <c r="G285">
        <v>1</v>
      </c>
      <c r="J285">
        <f t="shared" si="30"/>
        <v>0</v>
      </c>
    </row>
    <row r="286" spans="1:10">
      <c r="A286" s="31"/>
      <c r="B286" s="3" t="s">
        <v>806</v>
      </c>
      <c r="C286">
        <v>1</v>
      </c>
      <c r="D286">
        <v>0</v>
      </c>
      <c r="E286">
        <v>1</v>
      </c>
      <c r="F286">
        <v>0</v>
      </c>
      <c r="G286">
        <v>1</v>
      </c>
      <c r="J286">
        <f t="shared" si="30"/>
        <v>0</v>
      </c>
    </row>
    <row r="287" spans="1:10">
      <c r="A287" s="31"/>
      <c r="B287" s="3" t="s">
        <v>807</v>
      </c>
      <c r="C287">
        <v>1</v>
      </c>
      <c r="D287">
        <v>0</v>
      </c>
      <c r="E287">
        <v>1</v>
      </c>
      <c r="F287">
        <v>0</v>
      </c>
      <c r="G287">
        <v>1</v>
      </c>
      <c r="J287">
        <f t="shared" si="30"/>
        <v>0</v>
      </c>
    </row>
    <row r="288" spans="1:10">
      <c r="A288" s="31"/>
      <c r="B288" s="3" t="s">
        <v>808</v>
      </c>
      <c r="C288">
        <v>1</v>
      </c>
      <c r="D288">
        <v>0</v>
      </c>
      <c r="E288">
        <v>1</v>
      </c>
      <c r="F288">
        <v>0</v>
      </c>
      <c r="G288">
        <v>1</v>
      </c>
      <c r="J288">
        <f t="shared" si="30"/>
        <v>0</v>
      </c>
    </row>
    <row r="289" spans="1:10">
      <c r="A289" s="31"/>
      <c r="B289" s="3" t="s">
        <v>809</v>
      </c>
      <c r="C289">
        <v>1</v>
      </c>
      <c r="D289">
        <v>0</v>
      </c>
      <c r="E289">
        <v>1</v>
      </c>
      <c r="F289">
        <v>0</v>
      </c>
      <c r="G289">
        <v>1</v>
      </c>
      <c r="J289">
        <f t="shared" si="30"/>
        <v>0</v>
      </c>
    </row>
    <row r="290" spans="1:10">
      <c r="A290" s="31"/>
      <c r="B290" s="3" t="s">
        <v>810</v>
      </c>
      <c r="C290">
        <v>1</v>
      </c>
      <c r="D290">
        <v>0</v>
      </c>
      <c r="E290">
        <v>1</v>
      </c>
      <c r="F290">
        <v>0</v>
      </c>
      <c r="G290">
        <v>1</v>
      </c>
      <c r="J290">
        <f t="shared" si="30"/>
        <v>0</v>
      </c>
    </row>
    <row r="291" spans="1:10">
      <c r="A291" s="31"/>
      <c r="B291" s="3" t="s">
        <v>811</v>
      </c>
      <c r="C291">
        <v>1</v>
      </c>
      <c r="D291">
        <v>0</v>
      </c>
      <c r="E291">
        <v>1</v>
      </c>
      <c r="F291">
        <v>0</v>
      </c>
      <c r="G291">
        <v>1</v>
      </c>
      <c r="J291">
        <f t="shared" si="30"/>
        <v>0</v>
      </c>
    </row>
    <row r="292" spans="1:10">
      <c r="A292" s="31"/>
      <c r="B292" s="3" t="s">
        <v>812</v>
      </c>
      <c r="C292">
        <v>1</v>
      </c>
      <c r="D292">
        <v>0</v>
      </c>
      <c r="E292">
        <v>1</v>
      </c>
      <c r="F292">
        <v>0</v>
      </c>
      <c r="G292">
        <v>1</v>
      </c>
      <c r="J292">
        <f t="shared" si="30"/>
        <v>0</v>
      </c>
    </row>
    <row r="293" spans="1:10">
      <c r="C293">
        <f>SUM(C238:C292)</f>
        <v>55</v>
      </c>
      <c r="D293">
        <f t="shared" ref="D293:G293" si="31">SUM(D238:D292)</f>
        <v>0</v>
      </c>
      <c r="E293">
        <f t="shared" si="31"/>
        <v>55</v>
      </c>
      <c r="F293">
        <f t="shared" si="31"/>
        <v>0</v>
      </c>
      <c r="G293">
        <f t="shared" si="31"/>
        <v>55</v>
      </c>
      <c r="H293">
        <f t="shared" ref="H293" si="32">SUM(H238:H292)</f>
        <v>23</v>
      </c>
      <c r="I293">
        <f t="shared" ref="I293" si="33">SUM(I238:I292)</f>
        <v>0</v>
      </c>
      <c r="J293">
        <f t="shared" ref="J293" si="34">SUM(J238:J292)</f>
        <v>0</v>
      </c>
    </row>
    <row r="294" spans="1:10">
      <c r="C294">
        <f>C293/$G$293</f>
        <v>1</v>
      </c>
      <c r="D294">
        <f t="shared" ref="D294:G294" si="35">D293/$G$293</f>
        <v>0</v>
      </c>
      <c r="E294">
        <f t="shared" si="35"/>
        <v>1</v>
      </c>
      <c r="F294">
        <f t="shared" si="35"/>
        <v>0</v>
      </c>
      <c r="G294">
        <f t="shared" si="35"/>
        <v>1</v>
      </c>
      <c r="H294">
        <f>H293/$G$293</f>
        <v>0.41818181818181815</v>
      </c>
      <c r="J294">
        <f>(D293-J293)/G293</f>
        <v>0</v>
      </c>
    </row>
  </sheetData>
  <mergeCells count="5">
    <mergeCell ref="A2:A56"/>
    <mergeCell ref="A61:A115"/>
    <mergeCell ref="A120:A174"/>
    <mergeCell ref="A179:A233"/>
    <mergeCell ref="A238:A29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4"/>
  <sheetViews>
    <sheetView topLeftCell="G1" workbookViewId="0">
      <selection activeCell="R7" sqref="R7"/>
    </sheetView>
  </sheetViews>
  <sheetFormatPr baseColWidth="10" defaultRowHeight="15" x14ac:dyDescent="0"/>
  <sheetData>
    <row r="1" spans="1:44">
      <c r="C1" t="s">
        <v>767</v>
      </c>
      <c r="D1" t="s">
        <v>738</v>
      </c>
      <c r="E1" t="s">
        <v>765</v>
      </c>
      <c r="F1" t="s">
        <v>768</v>
      </c>
      <c r="G1" t="s">
        <v>766</v>
      </c>
      <c r="H1" t="s">
        <v>814</v>
      </c>
      <c r="I1" t="s">
        <v>813</v>
      </c>
      <c r="J1" t="s">
        <v>842</v>
      </c>
    </row>
    <row r="2" spans="1:44">
      <c r="A2" s="30" t="s">
        <v>833</v>
      </c>
      <c r="B2" t="s">
        <v>775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J2">
        <f>IF(AND(D2=1,F2=1),1,0)</f>
        <v>0</v>
      </c>
      <c r="O2" t="s">
        <v>839</v>
      </c>
      <c r="P2" t="s">
        <v>840</v>
      </c>
      <c r="Q2" t="s">
        <v>841</v>
      </c>
      <c r="R2" t="s">
        <v>814</v>
      </c>
      <c r="S2" t="s">
        <v>813</v>
      </c>
    </row>
    <row r="3" spans="1:44">
      <c r="A3" s="30"/>
      <c r="B3" t="s">
        <v>776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J3">
        <f t="shared" ref="J3:J56" si="0">IF(AND(D3=1,F3=1),1,0)</f>
        <v>0</v>
      </c>
      <c r="M3" s="32" t="s">
        <v>845</v>
      </c>
      <c r="N3">
        <v>95</v>
      </c>
      <c r="O3">
        <v>0.52727272727272723</v>
      </c>
      <c r="P3">
        <f>J57/$G$57</f>
        <v>7.2727272727272724E-2</v>
      </c>
      <c r="Q3">
        <v>0.4</v>
      </c>
      <c r="R3">
        <v>0.2</v>
      </c>
      <c r="S3">
        <v>0</v>
      </c>
    </row>
    <row r="4" spans="1:44">
      <c r="A4" s="30"/>
      <c r="B4" t="s">
        <v>777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J4">
        <f t="shared" si="0"/>
        <v>0</v>
      </c>
      <c r="M4" s="32"/>
      <c r="N4">
        <v>88</v>
      </c>
      <c r="O4">
        <v>0.34545454545454546</v>
      </c>
      <c r="P4">
        <f>J116/G116</f>
        <v>9.0909090909090912E-2</v>
      </c>
      <c r="Q4">
        <v>0.5636363636363636</v>
      </c>
      <c r="R4">
        <v>0.29090909090909089</v>
      </c>
      <c r="S4">
        <v>0</v>
      </c>
    </row>
    <row r="5" spans="1:44">
      <c r="A5" s="30"/>
      <c r="B5" t="s">
        <v>778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J5">
        <f t="shared" si="0"/>
        <v>0</v>
      </c>
      <c r="M5" s="32"/>
      <c r="N5">
        <v>77</v>
      </c>
      <c r="O5">
        <v>0.25454545454545452</v>
      </c>
      <c r="P5">
        <f>J175/G175</f>
        <v>0.54545454545454541</v>
      </c>
      <c r="Q5">
        <v>0.2</v>
      </c>
      <c r="R5">
        <v>9.0909090909090912E-2</v>
      </c>
      <c r="S5">
        <v>0</v>
      </c>
    </row>
    <row r="6" spans="1:44">
      <c r="A6" s="30"/>
      <c r="B6" t="s">
        <v>779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J6">
        <f t="shared" si="0"/>
        <v>0</v>
      </c>
      <c r="M6" s="32"/>
      <c r="N6">
        <v>30</v>
      </c>
      <c r="O6">
        <v>9.0909090909090912E-2</v>
      </c>
      <c r="P6">
        <f>J234/G234</f>
        <v>0</v>
      </c>
      <c r="Q6">
        <v>0.90909090909090906</v>
      </c>
      <c r="R6">
        <v>0.36363636363636365</v>
      </c>
      <c r="S6">
        <v>1.8181818181818181E-2</v>
      </c>
    </row>
    <row r="7" spans="1:44">
      <c r="A7" s="30"/>
      <c r="B7" t="s">
        <v>780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J7">
        <f t="shared" si="0"/>
        <v>0</v>
      </c>
      <c r="M7" s="32"/>
      <c r="N7">
        <v>1</v>
      </c>
      <c r="O7">
        <v>0.16363636363636364</v>
      </c>
      <c r="P7">
        <f>J293/$G$293</f>
        <v>1.8181818181818181E-2</v>
      </c>
      <c r="Q7">
        <f>Q6/$G$293</f>
        <v>1.6528925619834711E-2</v>
      </c>
      <c r="R7">
        <v>0.54545454545454541</v>
      </c>
      <c r="S7">
        <v>0</v>
      </c>
    </row>
    <row r="8" spans="1:44">
      <c r="A8" s="30"/>
      <c r="B8" t="s">
        <v>781</v>
      </c>
      <c r="C8">
        <v>1</v>
      </c>
      <c r="D8">
        <v>0</v>
      </c>
      <c r="E8">
        <v>1</v>
      </c>
      <c r="F8">
        <v>0</v>
      </c>
      <c r="G8">
        <v>1</v>
      </c>
      <c r="J8">
        <f t="shared" si="0"/>
        <v>0</v>
      </c>
      <c r="M8" s="32"/>
      <c r="O8">
        <f>AVERAGE(O3:O7)</f>
        <v>0.27636363636363631</v>
      </c>
      <c r="P8">
        <f t="shared" ref="P8:S8" si="1">AVERAGE(P3:P7)</f>
        <v>0.14545454545454545</v>
      </c>
      <c r="Q8">
        <f t="shared" si="1"/>
        <v>0.4178512396694215</v>
      </c>
      <c r="R8">
        <f t="shared" si="1"/>
        <v>0.29818181818181816</v>
      </c>
      <c r="S8">
        <f t="shared" si="1"/>
        <v>3.6363636363636364E-3</v>
      </c>
    </row>
    <row r="9" spans="1:44">
      <c r="A9" s="30"/>
      <c r="B9" t="s">
        <v>782</v>
      </c>
      <c r="C9">
        <v>1</v>
      </c>
      <c r="D9">
        <v>0</v>
      </c>
      <c r="E9">
        <v>0</v>
      </c>
      <c r="F9">
        <v>1</v>
      </c>
      <c r="G9">
        <v>1</v>
      </c>
      <c r="J9">
        <f t="shared" si="0"/>
        <v>0</v>
      </c>
      <c r="N9" t="s">
        <v>855</v>
      </c>
      <c r="O9">
        <f>AVERAGE(O3:O4)</f>
        <v>0.43636363636363634</v>
      </c>
      <c r="P9">
        <f t="shared" ref="P9:S9" si="2">AVERAGE(P3:P4)</f>
        <v>8.1818181818181818E-2</v>
      </c>
      <c r="Q9">
        <f t="shared" si="2"/>
        <v>0.48181818181818181</v>
      </c>
      <c r="R9">
        <f t="shared" si="2"/>
        <v>0.24545454545454545</v>
      </c>
      <c r="S9">
        <f t="shared" si="2"/>
        <v>0</v>
      </c>
    </row>
    <row r="10" spans="1:44">
      <c r="A10" s="30"/>
      <c r="B10" t="s">
        <v>783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J10">
        <f t="shared" si="0"/>
        <v>0</v>
      </c>
    </row>
    <row r="11" spans="1:44">
      <c r="A11" s="30"/>
      <c r="B11" t="s">
        <v>784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J11">
        <f t="shared" si="0"/>
        <v>0</v>
      </c>
    </row>
    <row r="12" spans="1:44">
      <c r="A12" s="30"/>
      <c r="B12" t="s">
        <v>785</v>
      </c>
      <c r="C12">
        <v>1</v>
      </c>
      <c r="D12">
        <v>0</v>
      </c>
      <c r="E12">
        <v>1</v>
      </c>
      <c r="F12">
        <v>0</v>
      </c>
      <c r="G12">
        <v>1</v>
      </c>
      <c r="J12">
        <f t="shared" si="0"/>
        <v>0</v>
      </c>
      <c r="O12" t="s">
        <v>767</v>
      </c>
      <c r="P12" t="s">
        <v>738</v>
      </c>
      <c r="Q12" t="s">
        <v>765</v>
      </c>
      <c r="R12" t="s">
        <v>768</v>
      </c>
      <c r="S12" t="s">
        <v>843</v>
      </c>
      <c r="T12" t="s">
        <v>766</v>
      </c>
      <c r="W12" t="s">
        <v>767</v>
      </c>
      <c r="X12" t="s">
        <v>738</v>
      </c>
      <c r="Y12" t="s">
        <v>765</v>
      </c>
      <c r="Z12" t="s">
        <v>768</v>
      </c>
      <c r="AA12" t="s">
        <v>843</v>
      </c>
      <c r="AB12" t="s">
        <v>766</v>
      </c>
      <c r="AE12" t="s">
        <v>767</v>
      </c>
      <c r="AF12" t="s">
        <v>738</v>
      </c>
      <c r="AG12" t="s">
        <v>765</v>
      </c>
      <c r="AH12" t="s">
        <v>768</v>
      </c>
      <c r="AI12" t="s">
        <v>843</v>
      </c>
      <c r="AJ12" t="s">
        <v>766</v>
      </c>
      <c r="AM12" t="s">
        <v>767</v>
      </c>
      <c r="AN12" t="s">
        <v>738</v>
      </c>
      <c r="AO12" t="s">
        <v>765</v>
      </c>
      <c r="AP12" t="s">
        <v>768</v>
      </c>
      <c r="AQ12" t="s">
        <v>843</v>
      </c>
      <c r="AR12" t="s">
        <v>766</v>
      </c>
    </row>
    <row r="13" spans="1:44">
      <c r="A13" s="30"/>
      <c r="B13" t="s">
        <v>786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J13">
        <f t="shared" si="0"/>
        <v>0</v>
      </c>
      <c r="M13" s="32" t="s">
        <v>861</v>
      </c>
      <c r="N13" t="s">
        <v>767</v>
      </c>
      <c r="O13">
        <v>0</v>
      </c>
      <c r="P13">
        <v>0</v>
      </c>
      <c r="Q13">
        <f>AVERAGE(0.345454545454545,0.309090909090909)</f>
        <v>0.32727272727272705</v>
      </c>
      <c r="R13">
        <f>AVERAGE(0.163636363636363,0.181818181818181)</f>
        <v>0.17272727272727201</v>
      </c>
      <c r="S13">
        <f t="shared" ref="S13:T15" si="3">AVERAGE(0)</f>
        <v>0</v>
      </c>
      <c r="T13">
        <f t="shared" si="3"/>
        <v>0</v>
      </c>
      <c r="U13" s="32">
        <v>77</v>
      </c>
      <c r="V13" t="s">
        <v>767</v>
      </c>
      <c r="W13">
        <v>0</v>
      </c>
      <c r="X13">
        <v>0</v>
      </c>
      <c r="Y13">
        <v>0.61818181818181805</v>
      </c>
      <c r="Z13">
        <v>0.145454545454545</v>
      </c>
      <c r="AA13">
        <v>0</v>
      </c>
      <c r="AB13">
        <v>0</v>
      </c>
      <c r="AC13" s="32">
        <v>30</v>
      </c>
      <c r="AD13" t="s">
        <v>767</v>
      </c>
      <c r="AE13">
        <v>0</v>
      </c>
      <c r="AF13">
        <v>0</v>
      </c>
      <c r="AG13">
        <v>0.61818181818181805</v>
      </c>
      <c r="AH13">
        <v>0.58181818181818101</v>
      </c>
      <c r="AI13">
        <v>0</v>
      </c>
      <c r="AJ13">
        <v>0</v>
      </c>
      <c r="AK13" s="32">
        <v>1</v>
      </c>
      <c r="AL13" t="s">
        <v>767</v>
      </c>
      <c r="AM13">
        <v>0</v>
      </c>
      <c r="AN13">
        <v>0</v>
      </c>
      <c r="AO13">
        <v>0.18181818181818099</v>
      </c>
      <c r="AP13">
        <v>0.236363636363636</v>
      </c>
      <c r="AQ13">
        <v>0</v>
      </c>
      <c r="AR13">
        <v>0</v>
      </c>
    </row>
    <row r="14" spans="1:44">
      <c r="A14" s="30"/>
      <c r="B14" t="s">
        <v>787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J14">
        <f t="shared" si="0"/>
        <v>0</v>
      </c>
      <c r="M14" s="32"/>
      <c r="N14" t="s">
        <v>738</v>
      </c>
      <c r="P14">
        <v>0</v>
      </c>
      <c r="Q14">
        <f>AVERAGE(1,1)</f>
        <v>1</v>
      </c>
      <c r="R14">
        <f>AVERAGE(0.69090909090909,0.6)</f>
        <v>0.64545454545454506</v>
      </c>
      <c r="S14">
        <f>AVERAGE(1,1)</f>
        <v>1</v>
      </c>
      <c r="T14">
        <f t="shared" si="3"/>
        <v>0</v>
      </c>
      <c r="U14" s="32"/>
      <c r="V14" t="s">
        <v>738</v>
      </c>
      <c r="X14">
        <v>0</v>
      </c>
      <c r="Y14">
        <v>1</v>
      </c>
      <c r="Z14">
        <v>0.8</v>
      </c>
      <c r="AA14">
        <v>1</v>
      </c>
      <c r="AB14">
        <v>0</v>
      </c>
      <c r="AC14" s="32"/>
      <c r="AD14" t="s">
        <v>738</v>
      </c>
      <c r="AF14">
        <v>0</v>
      </c>
      <c r="AG14">
        <v>1</v>
      </c>
      <c r="AH14">
        <v>9.0909090909090898E-2</v>
      </c>
      <c r="AI14">
        <v>0.98181818181818103</v>
      </c>
      <c r="AJ14">
        <v>0</v>
      </c>
      <c r="AK14" s="32"/>
      <c r="AL14" t="s">
        <v>738</v>
      </c>
      <c r="AN14">
        <v>0</v>
      </c>
      <c r="AO14">
        <v>1</v>
      </c>
      <c r="AP14">
        <v>0.27272727272727199</v>
      </c>
      <c r="AQ14">
        <v>1</v>
      </c>
      <c r="AR14">
        <v>0</v>
      </c>
    </row>
    <row r="15" spans="1:44">
      <c r="A15" s="30"/>
      <c r="B15" t="s">
        <v>788</v>
      </c>
      <c r="C15">
        <v>0</v>
      </c>
      <c r="D15">
        <v>1</v>
      </c>
      <c r="E15">
        <v>1</v>
      </c>
      <c r="F15">
        <v>0</v>
      </c>
      <c r="G15">
        <v>1</v>
      </c>
      <c r="J15">
        <f t="shared" si="0"/>
        <v>0</v>
      </c>
      <c r="M15" s="32"/>
      <c r="N15" t="s">
        <v>765</v>
      </c>
      <c r="Q15">
        <v>0</v>
      </c>
      <c r="R15">
        <f t="shared" ref="R15:S16" si="4">AVERAGE(0)</f>
        <v>0</v>
      </c>
      <c r="S15">
        <f t="shared" si="3"/>
        <v>0</v>
      </c>
      <c r="T15">
        <f>AVERAGE(1,1)</f>
        <v>1</v>
      </c>
      <c r="U15" s="32"/>
      <c r="V15" t="s">
        <v>765</v>
      </c>
      <c r="Y15">
        <v>0</v>
      </c>
      <c r="Z15">
        <v>0</v>
      </c>
      <c r="AA15">
        <v>0</v>
      </c>
      <c r="AB15">
        <v>1</v>
      </c>
      <c r="AC15" s="32"/>
      <c r="AD15" t="s">
        <v>765</v>
      </c>
      <c r="AG15">
        <v>0</v>
      </c>
      <c r="AH15">
        <v>0</v>
      </c>
      <c r="AI15">
        <v>0</v>
      </c>
      <c r="AJ15">
        <v>0.96363636363636296</v>
      </c>
      <c r="AK15" s="32"/>
      <c r="AL15" t="s">
        <v>765</v>
      </c>
      <c r="AO15">
        <v>0</v>
      </c>
      <c r="AP15">
        <v>0</v>
      </c>
      <c r="AQ15">
        <v>0</v>
      </c>
      <c r="AR15">
        <v>0.96363636363636296</v>
      </c>
    </row>
    <row r="16" spans="1:44">
      <c r="A16" s="30"/>
      <c r="B16" t="s">
        <v>789</v>
      </c>
      <c r="C16">
        <v>0</v>
      </c>
      <c r="D16">
        <v>1</v>
      </c>
      <c r="E16">
        <v>1</v>
      </c>
      <c r="F16">
        <v>0</v>
      </c>
      <c r="G16">
        <v>1</v>
      </c>
      <c r="J16">
        <f t="shared" si="0"/>
        <v>0</v>
      </c>
      <c r="M16" s="32"/>
      <c r="N16" t="s">
        <v>768</v>
      </c>
      <c r="R16">
        <v>0</v>
      </c>
      <c r="S16">
        <f t="shared" si="4"/>
        <v>0</v>
      </c>
      <c r="T16">
        <f>AVERAGE(0.163636363636363,0.327272727272727)</f>
        <v>0.24545454545454498</v>
      </c>
      <c r="U16" s="32"/>
      <c r="V16" t="s">
        <v>768</v>
      </c>
      <c r="Z16">
        <v>0</v>
      </c>
      <c r="AA16">
        <v>0</v>
      </c>
      <c r="AB16">
        <v>0.12727272727272701</v>
      </c>
      <c r="AC16" s="32"/>
      <c r="AD16" t="s">
        <v>768</v>
      </c>
      <c r="AH16">
        <v>0</v>
      </c>
      <c r="AI16">
        <v>0</v>
      </c>
      <c r="AJ16">
        <v>0.43636363636363601</v>
      </c>
      <c r="AK16" s="32"/>
      <c r="AL16" t="s">
        <v>768</v>
      </c>
      <c r="AP16">
        <v>0</v>
      </c>
      <c r="AQ16">
        <v>0</v>
      </c>
      <c r="AR16">
        <v>3.6363636363636299E-2</v>
      </c>
    </row>
    <row r="17" spans="1:44">
      <c r="A17" s="30"/>
      <c r="B17" s="3" t="s">
        <v>740</v>
      </c>
      <c r="C17">
        <v>0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M17" s="32"/>
      <c r="N17" t="s">
        <v>843</v>
      </c>
      <c r="S17">
        <v>0</v>
      </c>
      <c r="T17">
        <f>AVERAGE(1,1)</f>
        <v>1</v>
      </c>
      <c r="U17" s="32"/>
      <c r="V17" t="s">
        <v>843</v>
      </c>
      <c r="AA17">
        <v>0</v>
      </c>
      <c r="AB17">
        <v>1</v>
      </c>
      <c r="AC17" s="32"/>
      <c r="AD17" t="s">
        <v>843</v>
      </c>
      <c r="AI17">
        <v>0</v>
      </c>
      <c r="AJ17">
        <v>0.98181818181818103</v>
      </c>
      <c r="AK17" s="32"/>
      <c r="AL17" t="s">
        <v>843</v>
      </c>
      <c r="AQ17">
        <v>0</v>
      </c>
      <c r="AR17">
        <v>1</v>
      </c>
    </row>
    <row r="18" spans="1:44">
      <c r="A18" s="30"/>
      <c r="B18" s="3" t="s">
        <v>741</v>
      </c>
      <c r="C18">
        <v>1</v>
      </c>
      <c r="D18">
        <v>0</v>
      </c>
      <c r="E18">
        <v>1</v>
      </c>
      <c r="F18">
        <v>0</v>
      </c>
      <c r="G18">
        <v>1</v>
      </c>
      <c r="J18">
        <f t="shared" si="0"/>
        <v>0</v>
      </c>
      <c r="M18" s="32"/>
      <c r="N18" t="s">
        <v>766</v>
      </c>
      <c r="T18">
        <v>0</v>
      </c>
      <c r="U18" s="32"/>
      <c r="V18" t="s">
        <v>766</v>
      </c>
      <c r="AB18">
        <v>0</v>
      </c>
      <c r="AC18" s="32"/>
      <c r="AD18" t="s">
        <v>766</v>
      </c>
      <c r="AJ18">
        <v>0</v>
      </c>
      <c r="AK18" s="32"/>
      <c r="AL18" t="s">
        <v>766</v>
      </c>
      <c r="AR18">
        <v>0</v>
      </c>
    </row>
    <row r="19" spans="1:44">
      <c r="A19" s="30"/>
      <c r="B19" s="3" t="s">
        <v>742</v>
      </c>
      <c r="C19">
        <v>0</v>
      </c>
      <c r="D19">
        <v>1</v>
      </c>
      <c r="E19">
        <v>1</v>
      </c>
      <c r="F19">
        <v>0</v>
      </c>
      <c r="G19">
        <v>1</v>
      </c>
      <c r="J19">
        <f t="shared" si="0"/>
        <v>0</v>
      </c>
    </row>
    <row r="20" spans="1:44">
      <c r="A20" s="30"/>
      <c r="B20" s="3" t="s">
        <v>773</v>
      </c>
      <c r="C20">
        <v>0</v>
      </c>
      <c r="D20">
        <v>1</v>
      </c>
      <c r="E20">
        <v>1</v>
      </c>
      <c r="F20">
        <v>0</v>
      </c>
      <c r="G20">
        <v>1</v>
      </c>
      <c r="J20">
        <f t="shared" si="0"/>
        <v>0</v>
      </c>
    </row>
    <row r="21" spans="1:44">
      <c r="A21" s="30"/>
      <c r="B21" s="3" t="s">
        <v>774</v>
      </c>
      <c r="C21">
        <v>0</v>
      </c>
      <c r="D21">
        <v>1</v>
      </c>
      <c r="E21">
        <v>1</v>
      </c>
      <c r="F21">
        <v>0</v>
      </c>
      <c r="G21">
        <v>1</v>
      </c>
      <c r="J21">
        <f t="shared" si="0"/>
        <v>0</v>
      </c>
    </row>
    <row r="22" spans="1:44">
      <c r="A22" s="30"/>
      <c r="B22" s="3" t="s">
        <v>743</v>
      </c>
      <c r="C22">
        <v>0</v>
      </c>
      <c r="D22">
        <v>1</v>
      </c>
      <c r="E22">
        <v>1</v>
      </c>
      <c r="F22">
        <v>0</v>
      </c>
      <c r="G22">
        <v>1</v>
      </c>
      <c r="J22">
        <f t="shared" si="0"/>
        <v>0</v>
      </c>
    </row>
    <row r="23" spans="1:44">
      <c r="A23" s="30"/>
      <c r="B23" s="3" t="s">
        <v>744</v>
      </c>
      <c r="C23">
        <v>1</v>
      </c>
      <c r="D23">
        <v>0</v>
      </c>
      <c r="E23">
        <v>1</v>
      </c>
      <c r="F23">
        <v>0</v>
      </c>
      <c r="G23">
        <v>1</v>
      </c>
      <c r="J23">
        <f t="shared" si="0"/>
        <v>0</v>
      </c>
    </row>
    <row r="24" spans="1:44">
      <c r="A24" s="30"/>
      <c r="B24" s="3" t="s">
        <v>745</v>
      </c>
      <c r="C24">
        <v>1</v>
      </c>
      <c r="D24">
        <v>0</v>
      </c>
      <c r="E24">
        <v>1</v>
      </c>
      <c r="F24">
        <v>0</v>
      </c>
      <c r="G24">
        <v>1</v>
      </c>
      <c r="J24">
        <f t="shared" si="0"/>
        <v>0</v>
      </c>
    </row>
    <row r="25" spans="1:44">
      <c r="A25" s="30"/>
      <c r="B25" s="3" t="s">
        <v>790</v>
      </c>
      <c r="C25">
        <v>0</v>
      </c>
      <c r="D25">
        <v>1</v>
      </c>
      <c r="E25">
        <v>1</v>
      </c>
      <c r="F25">
        <v>0</v>
      </c>
      <c r="G25">
        <v>1</v>
      </c>
      <c r="J25">
        <f t="shared" si="0"/>
        <v>0</v>
      </c>
      <c r="O25" t="s">
        <v>767</v>
      </c>
      <c r="P25" t="s">
        <v>738</v>
      </c>
      <c r="Q25" t="s">
        <v>765</v>
      </c>
      <c r="R25" t="s">
        <v>768</v>
      </c>
      <c r="S25" t="s">
        <v>843</v>
      </c>
      <c r="T25" t="s">
        <v>766</v>
      </c>
    </row>
    <row r="26" spans="1:44">
      <c r="A26" s="30"/>
      <c r="B26" s="3" t="s">
        <v>791</v>
      </c>
      <c r="C26">
        <v>1</v>
      </c>
      <c r="D26">
        <v>0</v>
      </c>
      <c r="E26">
        <v>1</v>
      </c>
      <c r="F26">
        <v>0</v>
      </c>
      <c r="G26">
        <v>1</v>
      </c>
      <c r="J26">
        <f t="shared" si="0"/>
        <v>0</v>
      </c>
      <c r="M26" s="32" t="s">
        <v>655</v>
      </c>
      <c r="N26" t="s">
        <v>767</v>
      </c>
      <c r="Q26">
        <v>0.65454545454545399</v>
      </c>
      <c r="R26">
        <v>0.74545454545454504</v>
      </c>
    </row>
    <row r="27" spans="1:44">
      <c r="A27" s="30"/>
      <c r="B27" s="3" t="s">
        <v>746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0"/>
        <v>0</v>
      </c>
      <c r="M27" s="32"/>
      <c r="N27" t="s">
        <v>738</v>
      </c>
      <c r="Q27">
        <v>0.98181818181818103</v>
      </c>
      <c r="R27">
        <v>5.4545454545454501E-2</v>
      </c>
      <c r="S27">
        <v>0.70909090909090899</v>
      </c>
    </row>
    <row r="28" spans="1:44">
      <c r="A28" s="30"/>
      <c r="B28" s="3" t="s">
        <v>747</v>
      </c>
      <c r="C28">
        <v>0</v>
      </c>
      <c r="D28">
        <v>1</v>
      </c>
      <c r="E28">
        <v>1</v>
      </c>
      <c r="F28">
        <v>0</v>
      </c>
      <c r="G28">
        <v>1</v>
      </c>
      <c r="J28">
        <f t="shared" si="0"/>
        <v>0</v>
      </c>
      <c r="M28" s="32"/>
      <c r="N28" t="s">
        <v>765</v>
      </c>
      <c r="T28">
        <v>0.8</v>
      </c>
    </row>
    <row r="29" spans="1:44">
      <c r="A29" s="30"/>
      <c r="B29" s="3" t="s">
        <v>748</v>
      </c>
      <c r="C29">
        <v>0</v>
      </c>
      <c r="D29">
        <v>1</v>
      </c>
      <c r="E29">
        <v>1</v>
      </c>
      <c r="F29">
        <v>0</v>
      </c>
      <c r="G29">
        <v>1</v>
      </c>
      <c r="J29">
        <f t="shared" si="0"/>
        <v>0</v>
      </c>
      <c r="M29" s="32"/>
      <c r="N29" t="s">
        <v>768</v>
      </c>
      <c r="T29">
        <v>0.2</v>
      </c>
    </row>
    <row r="30" spans="1:44">
      <c r="A30" s="30"/>
      <c r="B30" s="3" t="s">
        <v>792</v>
      </c>
      <c r="C30">
        <v>0</v>
      </c>
      <c r="D30">
        <v>1</v>
      </c>
      <c r="E30">
        <v>1</v>
      </c>
      <c r="F30">
        <v>0</v>
      </c>
      <c r="G30">
        <v>1</v>
      </c>
      <c r="J30">
        <f t="shared" si="0"/>
        <v>0</v>
      </c>
      <c r="M30" s="32"/>
      <c r="N30" t="s">
        <v>843</v>
      </c>
      <c r="T30">
        <v>0.63636363636363602</v>
      </c>
    </row>
    <row r="31" spans="1:44">
      <c r="A31" s="30"/>
      <c r="B31" s="3" t="s">
        <v>793</v>
      </c>
      <c r="C31">
        <v>0</v>
      </c>
      <c r="D31">
        <v>1</v>
      </c>
      <c r="E31">
        <v>1</v>
      </c>
      <c r="F31">
        <v>0</v>
      </c>
      <c r="G31">
        <v>1</v>
      </c>
      <c r="J31">
        <f t="shared" si="0"/>
        <v>0</v>
      </c>
      <c r="M31" s="32"/>
      <c r="N31" t="s">
        <v>766</v>
      </c>
      <c r="T31">
        <v>0</v>
      </c>
    </row>
    <row r="32" spans="1:44">
      <c r="A32" s="30"/>
      <c r="B32" s="3" t="s">
        <v>749</v>
      </c>
      <c r="C32">
        <v>0</v>
      </c>
      <c r="D32">
        <v>1</v>
      </c>
      <c r="E32">
        <v>1</v>
      </c>
      <c r="F32">
        <v>0</v>
      </c>
      <c r="G32">
        <v>1</v>
      </c>
      <c r="J32">
        <f t="shared" si="0"/>
        <v>0</v>
      </c>
    </row>
    <row r="33" spans="1:20">
      <c r="A33" s="30"/>
      <c r="B33" s="3" t="s">
        <v>750</v>
      </c>
      <c r="C33">
        <v>0</v>
      </c>
      <c r="D33">
        <v>1</v>
      </c>
      <c r="E33">
        <v>1</v>
      </c>
      <c r="F33">
        <v>0</v>
      </c>
      <c r="G33">
        <v>1</v>
      </c>
      <c r="J33">
        <f t="shared" si="0"/>
        <v>0</v>
      </c>
    </row>
    <row r="34" spans="1:20">
      <c r="A34" s="30"/>
      <c r="B34" s="3" t="s">
        <v>751</v>
      </c>
      <c r="C34">
        <v>0</v>
      </c>
      <c r="D34">
        <v>1</v>
      </c>
      <c r="E34">
        <v>1</v>
      </c>
      <c r="F34">
        <v>0</v>
      </c>
      <c r="G34">
        <v>1</v>
      </c>
      <c r="J34">
        <f t="shared" si="0"/>
        <v>0</v>
      </c>
      <c r="O34" t="s">
        <v>844</v>
      </c>
      <c r="P34" t="s">
        <v>846</v>
      </c>
      <c r="Q34" t="s">
        <v>847</v>
      </c>
      <c r="R34" t="s">
        <v>848</v>
      </c>
      <c r="S34" t="s">
        <v>849</v>
      </c>
      <c r="T34" t="s">
        <v>850</v>
      </c>
    </row>
    <row r="35" spans="1:20">
      <c r="A35" s="30"/>
      <c r="B35" s="3" t="s">
        <v>794</v>
      </c>
      <c r="C35">
        <v>0</v>
      </c>
      <c r="D35">
        <v>1</v>
      </c>
      <c r="E35">
        <v>1</v>
      </c>
      <c r="F35">
        <v>0</v>
      </c>
      <c r="G35">
        <v>1</v>
      </c>
      <c r="J35">
        <f t="shared" si="0"/>
        <v>0</v>
      </c>
      <c r="N35">
        <v>95</v>
      </c>
      <c r="O35">
        <v>1</v>
      </c>
      <c r="P35">
        <v>1</v>
      </c>
      <c r="Q35">
        <v>0.34545454545454501</v>
      </c>
      <c r="R35">
        <v>9.0909090909090898E-2</v>
      </c>
      <c r="S35">
        <v>7.2727272727272696E-2</v>
      </c>
      <c r="T35">
        <v>0</v>
      </c>
    </row>
    <row r="36" spans="1:20">
      <c r="A36" s="30"/>
      <c r="B36" s="3" t="s">
        <v>795</v>
      </c>
      <c r="C36">
        <v>0</v>
      </c>
      <c r="D36">
        <v>1</v>
      </c>
      <c r="E36">
        <v>1</v>
      </c>
      <c r="F36">
        <v>0</v>
      </c>
      <c r="G36">
        <v>1</v>
      </c>
      <c r="J36">
        <f t="shared" si="0"/>
        <v>0</v>
      </c>
      <c r="N36">
        <v>88</v>
      </c>
      <c r="O36">
        <v>1</v>
      </c>
      <c r="P36">
        <v>1</v>
      </c>
      <c r="Q36">
        <v>0.30909090909090903</v>
      </c>
      <c r="R36">
        <v>0.27272727272727199</v>
      </c>
      <c r="S36">
        <v>0.12727272727272701</v>
      </c>
      <c r="T36">
        <v>5.4545454545454501E-2</v>
      </c>
    </row>
    <row r="37" spans="1:20">
      <c r="A37" s="30"/>
      <c r="B37" s="3" t="s">
        <v>752</v>
      </c>
      <c r="C37">
        <v>0</v>
      </c>
      <c r="D37">
        <v>1</v>
      </c>
      <c r="E37">
        <v>1</v>
      </c>
      <c r="F37">
        <v>0</v>
      </c>
      <c r="G37">
        <v>1</v>
      </c>
      <c r="J37">
        <f t="shared" si="0"/>
        <v>0</v>
      </c>
      <c r="N37">
        <v>77</v>
      </c>
      <c r="O37">
        <v>1</v>
      </c>
      <c r="P37">
        <v>1</v>
      </c>
      <c r="Q37">
        <v>0.61818181818181805</v>
      </c>
      <c r="R37">
        <v>1.8181818181818101E-2</v>
      </c>
      <c r="S37">
        <v>0.12727272727272701</v>
      </c>
      <c r="T37">
        <v>1.8181818181818101E-2</v>
      </c>
    </row>
    <row r="38" spans="1:20">
      <c r="A38" s="30"/>
      <c r="B38" s="3" t="s">
        <v>753</v>
      </c>
      <c r="C38">
        <v>0</v>
      </c>
      <c r="D38">
        <v>1</v>
      </c>
      <c r="E38">
        <v>1</v>
      </c>
      <c r="F38">
        <v>0</v>
      </c>
      <c r="G38">
        <v>1</v>
      </c>
      <c r="J38">
        <f t="shared" si="0"/>
        <v>0</v>
      </c>
      <c r="N38">
        <v>30</v>
      </c>
      <c r="O38">
        <v>0.98181818181818103</v>
      </c>
      <c r="P38">
        <v>0.96363636363636296</v>
      </c>
      <c r="Q38">
        <v>0.58181818181818101</v>
      </c>
      <c r="R38">
        <v>5.4545454545454501E-2</v>
      </c>
      <c r="S38">
        <v>0.41818181818181799</v>
      </c>
      <c r="T38">
        <v>0.58181818181818101</v>
      </c>
    </row>
    <row r="39" spans="1:20">
      <c r="A39" s="30"/>
      <c r="B39" s="3" t="s">
        <v>754</v>
      </c>
      <c r="C39">
        <v>0</v>
      </c>
      <c r="D39">
        <v>1</v>
      </c>
      <c r="E39">
        <v>0</v>
      </c>
      <c r="F39">
        <v>1</v>
      </c>
      <c r="G39">
        <v>1</v>
      </c>
      <c r="J39">
        <f t="shared" si="0"/>
        <v>1</v>
      </c>
      <c r="N39">
        <v>1</v>
      </c>
      <c r="O39">
        <v>1</v>
      </c>
      <c r="P39">
        <v>0.96363636363636296</v>
      </c>
      <c r="Q39">
        <v>0.145454545454545</v>
      </c>
      <c r="R39">
        <v>3.6363636363636299E-2</v>
      </c>
      <c r="S39">
        <v>0</v>
      </c>
      <c r="T39">
        <v>0.145454545454545</v>
      </c>
    </row>
    <row r="40" spans="1:20">
      <c r="A40" s="30"/>
      <c r="B40" s="3" t="s">
        <v>796</v>
      </c>
      <c r="C40">
        <v>0</v>
      </c>
      <c r="D40">
        <v>1</v>
      </c>
      <c r="E40">
        <v>0</v>
      </c>
      <c r="F40">
        <v>1</v>
      </c>
      <c r="G40">
        <v>1</v>
      </c>
      <c r="J40">
        <f t="shared" si="0"/>
        <v>1</v>
      </c>
    </row>
    <row r="41" spans="1:20">
      <c r="A41" s="30"/>
      <c r="B41" s="3" t="s">
        <v>797</v>
      </c>
      <c r="C41">
        <v>0</v>
      </c>
      <c r="D41">
        <v>1</v>
      </c>
      <c r="E41">
        <v>1</v>
      </c>
      <c r="F41">
        <v>0</v>
      </c>
      <c r="G41">
        <v>1</v>
      </c>
      <c r="J41">
        <f t="shared" si="0"/>
        <v>0</v>
      </c>
    </row>
    <row r="42" spans="1:20">
      <c r="A42" s="30"/>
      <c r="B42" s="3" t="s">
        <v>798</v>
      </c>
      <c r="C42">
        <v>0</v>
      </c>
      <c r="D42">
        <v>1</v>
      </c>
      <c r="E42">
        <v>1</v>
      </c>
      <c r="F42">
        <v>0</v>
      </c>
      <c r="G42">
        <v>1</v>
      </c>
      <c r="J42">
        <f t="shared" si="0"/>
        <v>0</v>
      </c>
      <c r="O42" t="s">
        <v>856</v>
      </c>
      <c r="P42" t="s">
        <v>857</v>
      </c>
      <c r="Q42" t="s">
        <v>858</v>
      </c>
      <c r="R42" t="s">
        <v>859</v>
      </c>
      <c r="S42" t="s">
        <v>860</v>
      </c>
    </row>
    <row r="43" spans="1:20">
      <c r="A43" s="30"/>
      <c r="B43" s="3" t="s">
        <v>799</v>
      </c>
      <c r="C43">
        <v>0</v>
      </c>
      <c r="D43">
        <v>1</v>
      </c>
      <c r="E43">
        <v>1</v>
      </c>
      <c r="F43">
        <v>0</v>
      </c>
      <c r="G43">
        <v>1</v>
      </c>
      <c r="J43">
        <f t="shared" si="0"/>
        <v>0</v>
      </c>
      <c r="N43" s="3"/>
      <c r="O43" s="3" t="s">
        <v>844</v>
      </c>
      <c r="P43" s="3" t="s">
        <v>846</v>
      </c>
      <c r="Q43" s="3" t="s">
        <v>847</v>
      </c>
      <c r="R43" s="3" t="s">
        <v>848</v>
      </c>
      <c r="S43" s="3" t="s">
        <v>849</v>
      </c>
      <c r="T43" s="3" t="s">
        <v>850</v>
      </c>
    </row>
    <row r="44" spans="1:20">
      <c r="A44" s="30"/>
      <c r="B44" s="3" t="s">
        <v>800</v>
      </c>
      <c r="C44">
        <v>0</v>
      </c>
      <c r="D44">
        <v>1</v>
      </c>
      <c r="E44">
        <v>1</v>
      </c>
      <c r="F44">
        <v>0</v>
      </c>
      <c r="G44">
        <v>1</v>
      </c>
      <c r="J44">
        <f t="shared" si="0"/>
        <v>0</v>
      </c>
      <c r="N44" s="3" t="s">
        <v>655</v>
      </c>
      <c r="O44" s="3">
        <v>0.63636363600000001</v>
      </c>
      <c r="P44" s="3">
        <v>0.8</v>
      </c>
      <c r="Q44" s="3">
        <v>0.52727272700000005</v>
      </c>
      <c r="R44" s="3">
        <v>3.6363635999999998E-2</v>
      </c>
      <c r="S44" s="3">
        <v>0.16363636400000001</v>
      </c>
      <c r="T44" s="3">
        <v>5.4545455E-2</v>
      </c>
    </row>
    <row r="45" spans="1:20">
      <c r="A45" s="30"/>
      <c r="B45" s="3" t="s">
        <v>801</v>
      </c>
      <c r="C45">
        <v>0</v>
      </c>
      <c r="D45">
        <v>1</v>
      </c>
      <c r="E45">
        <v>1</v>
      </c>
      <c r="F45">
        <v>0</v>
      </c>
      <c r="G45">
        <v>1</v>
      </c>
      <c r="J45">
        <f t="shared" si="0"/>
        <v>0</v>
      </c>
      <c r="N45" t="s">
        <v>855</v>
      </c>
      <c r="O45">
        <f>AVERAGE(O35:O36)</f>
        <v>1</v>
      </c>
      <c r="P45">
        <f t="shared" ref="P45:T45" si="5">AVERAGE(P35:P36)</f>
        <v>1</v>
      </c>
      <c r="Q45">
        <f t="shared" si="5"/>
        <v>0.32727272727272705</v>
      </c>
      <c r="R45">
        <f t="shared" si="5"/>
        <v>0.18181818181818143</v>
      </c>
      <c r="S45">
        <f t="shared" si="5"/>
        <v>9.9999999999999853E-2</v>
      </c>
      <c r="T45">
        <f t="shared" si="5"/>
        <v>2.7272727272727251E-2</v>
      </c>
    </row>
    <row r="46" spans="1:20">
      <c r="A46" s="30"/>
      <c r="B46" s="3" t="s">
        <v>802</v>
      </c>
      <c r="C46">
        <v>0</v>
      </c>
      <c r="D46">
        <v>1</v>
      </c>
      <c r="E46">
        <v>0</v>
      </c>
      <c r="F46">
        <v>1</v>
      </c>
      <c r="G46">
        <v>1</v>
      </c>
      <c r="J46">
        <f t="shared" si="0"/>
        <v>1</v>
      </c>
      <c r="N46">
        <v>77</v>
      </c>
      <c r="O46">
        <v>1</v>
      </c>
      <c r="P46">
        <v>1</v>
      </c>
      <c r="Q46">
        <v>0.61818181818181805</v>
      </c>
      <c r="R46">
        <v>1.8181818181818101E-2</v>
      </c>
      <c r="S46">
        <v>0.12727272727272701</v>
      </c>
      <c r="T46">
        <v>1.8181818181818101E-2</v>
      </c>
    </row>
    <row r="47" spans="1:20">
      <c r="A47" s="30"/>
      <c r="B47" s="3" t="s">
        <v>803</v>
      </c>
      <c r="C47">
        <v>0</v>
      </c>
      <c r="D47">
        <v>1</v>
      </c>
      <c r="E47">
        <v>1</v>
      </c>
      <c r="F47">
        <v>0</v>
      </c>
      <c r="G47">
        <v>1</v>
      </c>
      <c r="J47">
        <f t="shared" si="0"/>
        <v>0</v>
      </c>
      <c r="N47">
        <v>30</v>
      </c>
      <c r="O47">
        <v>0.98181818181818103</v>
      </c>
      <c r="P47">
        <v>0.96363636363636296</v>
      </c>
      <c r="Q47">
        <v>0.58181818181818101</v>
      </c>
      <c r="R47">
        <v>5.4545454545454501E-2</v>
      </c>
      <c r="S47">
        <v>0.41818181818181799</v>
      </c>
      <c r="T47">
        <v>3.6363636363636299E-2</v>
      </c>
    </row>
    <row r="48" spans="1:20">
      <c r="A48" s="30"/>
      <c r="B48" s="3" t="s">
        <v>804</v>
      </c>
      <c r="C48">
        <v>0</v>
      </c>
      <c r="D48">
        <v>1</v>
      </c>
      <c r="E48">
        <v>0</v>
      </c>
      <c r="F48">
        <v>1</v>
      </c>
      <c r="G48">
        <v>1</v>
      </c>
      <c r="J48">
        <f t="shared" si="0"/>
        <v>1</v>
      </c>
      <c r="N48">
        <v>1</v>
      </c>
      <c r="O48">
        <v>1</v>
      </c>
      <c r="P48">
        <v>0.96363636363636296</v>
      </c>
      <c r="Q48">
        <v>0.145454545454545</v>
      </c>
      <c r="R48">
        <v>3.6363636363636299E-2</v>
      </c>
      <c r="S48">
        <v>0</v>
      </c>
      <c r="T48">
        <v>0</v>
      </c>
    </row>
    <row r="49" spans="1:10">
      <c r="A49" s="30"/>
      <c r="B49" s="3" t="s">
        <v>805</v>
      </c>
      <c r="C49">
        <v>0</v>
      </c>
      <c r="D49">
        <v>1</v>
      </c>
      <c r="E49">
        <v>1</v>
      </c>
      <c r="F49">
        <v>0</v>
      </c>
      <c r="G49">
        <v>1</v>
      </c>
      <c r="J49">
        <f t="shared" si="0"/>
        <v>0</v>
      </c>
    </row>
    <row r="50" spans="1:10">
      <c r="A50" s="30"/>
      <c r="B50" s="3" t="s">
        <v>806</v>
      </c>
      <c r="C50">
        <v>0</v>
      </c>
      <c r="D50">
        <v>1</v>
      </c>
      <c r="E50">
        <v>1</v>
      </c>
      <c r="F50">
        <v>0</v>
      </c>
      <c r="G50">
        <v>1</v>
      </c>
      <c r="J50">
        <f t="shared" si="0"/>
        <v>0</v>
      </c>
    </row>
    <row r="51" spans="1:10">
      <c r="A51" s="30"/>
      <c r="B51" s="3" t="s">
        <v>807</v>
      </c>
      <c r="C51">
        <v>0</v>
      </c>
      <c r="D51">
        <v>1</v>
      </c>
      <c r="E51">
        <v>1</v>
      </c>
      <c r="F51">
        <v>0</v>
      </c>
      <c r="G51">
        <v>1</v>
      </c>
      <c r="J51">
        <f t="shared" si="0"/>
        <v>0</v>
      </c>
    </row>
    <row r="52" spans="1:10">
      <c r="A52" s="30"/>
      <c r="B52" s="3" t="s">
        <v>808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J52">
        <f t="shared" si="0"/>
        <v>0</v>
      </c>
    </row>
    <row r="53" spans="1:10">
      <c r="A53" s="30"/>
      <c r="B53" s="3" t="s">
        <v>809</v>
      </c>
      <c r="C53">
        <v>1</v>
      </c>
      <c r="D53">
        <v>0</v>
      </c>
      <c r="E53">
        <v>0</v>
      </c>
      <c r="F53">
        <v>1</v>
      </c>
      <c r="G53">
        <v>1</v>
      </c>
      <c r="J53">
        <f t="shared" si="0"/>
        <v>0</v>
      </c>
    </row>
    <row r="54" spans="1:10">
      <c r="A54" s="30"/>
      <c r="B54" s="3" t="s">
        <v>810</v>
      </c>
      <c r="C54">
        <v>1</v>
      </c>
      <c r="D54">
        <v>0</v>
      </c>
      <c r="E54">
        <v>0</v>
      </c>
      <c r="F54">
        <v>1</v>
      </c>
      <c r="G54">
        <v>1</v>
      </c>
      <c r="J54">
        <f t="shared" si="0"/>
        <v>0</v>
      </c>
    </row>
    <row r="55" spans="1:10">
      <c r="A55" s="30"/>
      <c r="B55" s="3" t="s">
        <v>811</v>
      </c>
      <c r="C55">
        <v>1</v>
      </c>
      <c r="D55">
        <v>0</v>
      </c>
      <c r="E55">
        <v>0</v>
      </c>
      <c r="F55">
        <v>1</v>
      </c>
      <c r="G55">
        <v>1</v>
      </c>
      <c r="J55">
        <f t="shared" si="0"/>
        <v>0</v>
      </c>
    </row>
    <row r="56" spans="1:10">
      <c r="A56" s="30"/>
      <c r="B56" s="3" t="s">
        <v>812</v>
      </c>
      <c r="C56">
        <v>1</v>
      </c>
      <c r="D56">
        <v>0</v>
      </c>
      <c r="E56">
        <v>0</v>
      </c>
      <c r="F56">
        <v>1</v>
      </c>
      <c r="G56">
        <v>1</v>
      </c>
      <c r="J56">
        <f t="shared" si="0"/>
        <v>0</v>
      </c>
    </row>
    <row r="57" spans="1:10">
      <c r="C57">
        <f>SUM(C2:C56)</f>
        <v>22</v>
      </c>
      <c r="D57">
        <f t="shared" ref="D57:G57" si="6">SUM(D2:D56)</f>
        <v>33</v>
      </c>
      <c r="E57">
        <f t="shared" si="6"/>
        <v>46</v>
      </c>
      <c r="F57">
        <f t="shared" si="6"/>
        <v>9</v>
      </c>
      <c r="G57">
        <f t="shared" si="6"/>
        <v>55</v>
      </c>
      <c r="H57">
        <f>SUM(H2:H56)</f>
        <v>11</v>
      </c>
      <c r="I57">
        <f>SUM(I2:I56)</f>
        <v>0</v>
      </c>
      <c r="J57">
        <f>SUM(J2:J56)</f>
        <v>4</v>
      </c>
    </row>
    <row r="58" spans="1:10">
      <c r="C58">
        <f>C57/$G$57</f>
        <v>0.4</v>
      </c>
      <c r="D58">
        <f t="shared" ref="D58:G58" si="7">D57/$G$57</f>
        <v>0.6</v>
      </c>
      <c r="E58">
        <f t="shared" si="7"/>
        <v>0.83636363636363631</v>
      </c>
      <c r="F58">
        <f t="shared" si="7"/>
        <v>0.16363636363636364</v>
      </c>
      <c r="G58">
        <f t="shared" si="7"/>
        <v>1</v>
      </c>
      <c r="H58">
        <f>H57/$G$57</f>
        <v>0.2</v>
      </c>
      <c r="I58">
        <f>I57/$G$57</f>
        <v>0</v>
      </c>
      <c r="J58">
        <f>(D57-J57)/$G$57</f>
        <v>0.52727272727272723</v>
      </c>
    </row>
    <row r="61" spans="1:10">
      <c r="A61" s="31" t="s">
        <v>834</v>
      </c>
      <c r="B61" s="3" t="s">
        <v>775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J61">
        <f t="shared" ref="J61:J92" si="8">IF(AND(D61=1,F61=1),1,0)</f>
        <v>0</v>
      </c>
    </row>
    <row r="62" spans="1:10">
      <c r="A62" s="31"/>
      <c r="B62" s="3" t="s">
        <v>776</v>
      </c>
      <c r="C62">
        <v>1</v>
      </c>
      <c r="D62">
        <v>0</v>
      </c>
      <c r="E62">
        <v>1</v>
      </c>
      <c r="F62">
        <v>0</v>
      </c>
      <c r="G62">
        <v>1</v>
      </c>
      <c r="H62">
        <v>1</v>
      </c>
      <c r="J62">
        <f t="shared" si="8"/>
        <v>0</v>
      </c>
    </row>
    <row r="63" spans="1:10">
      <c r="A63" s="31"/>
      <c r="B63" s="3" t="s">
        <v>777</v>
      </c>
      <c r="C63">
        <v>1</v>
      </c>
      <c r="D63">
        <v>0</v>
      </c>
      <c r="E63">
        <v>1</v>
      </c>
      <c r="F63">
        <v>0</v>
      </c>
      <c r="G63">
        <v>1</v>
      </c>
      <c r="H63">
        <v>1</v>
      </c>
      <c r="J63">
        <f t="shared" si="8"/>
        <v>0</v>
      </c>
    </row>
    <row r="64" spans="1:10">
      <c r="A64" s="31"/>
      <c r="B64" s="3" t="s">
        <v>778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J64">
        <f t="shared" si="8"/>
        <v>0</v>
      </c>
    </row>
    <row r="65" spans="1:10">
      <c r="A65" s="31"/>
      <c r="B65" s="3" t="s">
        <v>779</v>
      </c>
      <c r="C65">
        <v>1</v>
      </c>
      <c r="D65">
        <v>0</v>
      </c>
      <c r="E65">
        <v>1</v>
      </c>
      <c r="F65">
        <v>0</v>
      </c>
      <c r="G65">
        <v>1</v>
      </c>
      <c r="H65">
        <v>1</v>
      </c>
      <c r="J65">
        <f t="shared" si="8"/>
        <v>0</v>
      </c>
    </row>
    <row r="66" spans="1:10">
      <c r="A66" s="31"/>
      <c r="B66" s="3" t="s">
        <v>780</v>
      </c>
      <c r="C66">
        <v>1</v>
      </c>
      <c r="D66">
        <v>0</v>
      </c>
      <c r="E66">
        <v>1</v>
      </c>
      <c r="F66">
        <v>0</v>
      </c>
      <c r="G66">
        <v>1</v>
      </c>
      <c r="H66">
        <v>1</v>
      </c>
      <c r="J66">
        <f t="shared" si="8"/>
        <v>0</v>
      </c>
    </row>
    <row r="67" spans="1:10">
      <c r="A67" s="31"/>
      <c r="B67" s="3" t="s">
        <v>781</v>
      </c>
      <c r="C67">
        <v>1</v>
      </c>
      <c r="D67">
        <v>0</v>
      </c>
      <c r="E67">
        <v>1</v>
      </c>
      <c r="F67">
        <v>0</v>
      </c>
      <c r="G67">
        <v>1</v>
      </c>
      <c r="H67">
        <v>1</v>
      </c>
      <c r="J67">
        <f t="shared" si="8"/>
        <v>0</v>
      </c>
    </row>
    <row r="68" spans="1:10">
      <c r="A68" s="31"/>
      <c r="B68" s="3" t="s">
        <v>782</v>
      </c>
      <c r="C68">
        <v>1</v>
      </c>
      <c r="D68">
        <v>0</v>
      </c>
      <c r="E68">
        <v>1</v>
      </c>
      <c r="F68">
        <v>0</v>
      </c>
      <c r="G68">
        <v>1</v>
      </c>
      <c r="H68">
        <v>1</v>
      </c>
      <c r="J68">
        <f t="shared" si="8"/>
        <v>0</v>
      </c>
    </row>
    <row r="69" spans="1:10">
      <c r="A69" s="31"/>
      <c r="B69" s="3" t="s">
        <v>783</v>
      </c>
      <c r="C69">
        <v>1</v>
      </c>
      <c r="D69">
        <v>0</v>
      </c>
      <c r="E69">
        <v>1</v>
      </c>
      <c r="F69">
        <v>0</v>
      </c>
      <c r="G69">
        <v>1</v>
      </c>
      <c r="H69">
        <v>1</v>
      </c>
      <c r="J69">
        <f t="shared" si="8"/>
        <v>0</v>
      </c>
    </row>
    <row r="70" spans="1:10">
      <c r="A70" s="31"/>
      <c r="B70" s="3" t="s">
        <v>784</v>
      </c>
      <c r="C70">
        <v>1</v>
      </c>
      <c r="D70">
        <v>0</v>
      </c>
      <c r="E70">
        <v>1</v>
      </c>
      <c r="F70">
        <v>0</v>
      </c>
      <c r="G70">
        <v>1</v>
      </c>
      <c r="J70">
        <f t="shared" si="8"/>
        <v>0</v>
      </c>
    </row>
    <row r="71" spans="1:10">
      <c r="A71" s="31"/>
      <c r="B71" s="3" t="s">
        <v>785</v>
      </c>
      <c r="C71">
        <v>0</v>
      </c>
      <c r="D71">
        <v>1</v>
      </c>
      <c r="E71">
        <v>1</v>
      </c>
      <c r="F71">
        <v>0</v>
      </c>
      <c r="G71">
        <v>1</v>
      </c>
      <c r="H71">
        <v>1</v>
      </c>
      <c r="J71">
        <f t="shared" si="8"/>
        <v>0</v>
      </c>
    </row>
    <row r="72" spans="1:10">
      <c r="A72" s="31"/>
      <c r="B72" s="3" t="s">
        <v>786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J72">
        <f t="shared" si="8"/>
        <v>0</v>
      </c>
    </row>
    <row r="73" spans="1:10">
      <c r="A73" s="31"/>
      <c r="B73" s="3" t="s">
        <v>787</v>
      </c>
      <c r="C73">
        <v>0</v>
      </c>
      <c r="D73">
        <v>1</v>
      </c>
      <c r="E73">
        <v>1</v>
      </c>
      <c r="F73">
        <v>0</v>
      </c>
      <c r="G73">
        <v>1</v>
      </c>
      <c r="J73">
        <f t="shared" si="8"/>
        <v>0</v>
      </c>
    </row>
    <row r="74" spans="1:10">
      <c r="A74" s="31"/>
      <c r="B74" s="3" t="s">
        <v>788</v>
      </c>
      <c r="C74">
        <v>0</v>
      </c>
      <c r="D74">
        <v>1</v>
      </c>
      <c r="E74">
        <v>1</v>
      </c>
      <c r="F74">
        <v>0</v>
      </c>
      <c r="G74">
        <v>1</v>
      </c>
      <c r="J74">
        <f t="shared" si="8"/>
        <v>0</v>
      </c>
    </row>
    <row r="75" spans="1:10">
      <c r="A75" s="31"/>
      <c r="B75" s="3" t="s">
        <v>789</v>
      </c>
      <c r="C75">
        <v>0</v>
      </c>
      <c r="D75">
        <v>1</v>
      </c>
      <c r="E75">
        <v>1</v>
      </c>
      <c r="F75">
        <v>0</v>
      </c>
      <c r="G75">
        <v>1</v>
      </c>
      <c r="J75">
        <f t="shared" si="8"/>
        <v>0</v>
      </c>
    </row>
    <row r="76" spans="1:10">
      <c r="A76" s="31"/>
      <c r="B76" s="3" t="s">
        <v>740</v>
      </c>
      <c r="C76">
        <v>0</v>
      </c>
      <c r="D76">
        <v>1</v>
      </c>
      <c r="E76">
        <v>1</v>
      </c>
      <c r="F76">
        <v>0</v>
      </c>
      <c r="G76">
        <v>1</v>
      </c>
      <c r="J76">
        <f t="shared" si="8"/>
        <v>0</v>
      </c>
    </row>
    <row r="77" spans="1:10">
      <c r="A77" s="31"/>
      <c r="B77" s="3" t="s">
        <v>741</v>
      </c>
      <c r="C77">
        <v>1</v>
      </c>
      <c r="D77">
        <v>0</v>
      </c>
      <c r="E77">
        <v>1</v>
      </c>
      <c r="F77">
        <v>0</v>
      </c>
      <c r="G77">
        <v>1</v>
      </c>
      <c r="J77">
        <f t="shared" si="8"/>
        <v>0</v>
      </c>
    </row>
    <row r="78" spans="1:10">
      <c r="A78" s="31"/>
      <c r="B78" s="3" t="s">
        <v>742</v>
      </c>
      <c r="C78">
        <v>1</v>
      </c>
      <c r="D78">
        <v>0</v>
      </c>
      <c r="E78">
        <v>1</v>
      </c>
      <c r="F78">
        <v>0</v>
      </c>
      <c r="G78">
        <v>1</v>
      </c>
      <c r="J78">
        <f t="shared" si="8"/>
        <v>0</v>
      </c>
    </row>
    <row r="79" spans="1:10">
      <c r="A79" s="31"/>
      <c r="B79" s="3" t="s">
        <v>773</v>
      </c>
      <c r="C79">
        <v>0</v>
      </c>
      <c r="D79">
        <v>1</v>
      </c>
      <c r="E79">
        <v>1</v>
      </c>
      <c r="F79">
        <v>0</v>
      </c>
      <c r="G79">
        <v>1</v>
      </c>
      <c r="J79">
        <f t="shared" si="8"/>
        <v>0</v>
      </c>
    </row>
    <row r="80" spans="1:10">
      <c r="A80" s="31"/>
      <c r="B80" s="3" t="s">
        <v>774</v>
      </c>
      <c r="C80">
        <v>1</v>
      </c>
      <c r="D80">
        <v>0</v>
      </c>
      <c r="E80">
        <v>1</v>
      </c>
      <c r="F80">
        <v>0</v>
      </c>
      <c r="G80">
        <v>1</v>
      </c>
      <c r="J80">
        <f t="shared" si="8"/>
        <v>0</v>
      </c>
    </row>
    <row r="81" spans="1:10">
      <c r="A81" s="31"/>
      <c r="B81" s="3" t="s">
        <v>743</v>
      </c>
      <c r="C81">
        <v>1</v>
      </c>
      <c r="D81">
        <v>0</v>
      </c>
      <c r="E81">
        <v>1</v>
      </c>
      <c r="F81">
        <v>0</v>
      </c>
      <c r="G81">
        <v>1</v>
      </c>
      <c r="J81">
        <f t="shared" si="8"/>
        <v>0</v>
      </c>
    </row>
    <row r="82" spans="1:10">
      <c r="A82" s="31"/>
      <c r="B82" s="3" t="s">
        <v>744</v>
      </c>
      <c r="C82">
        <v>1</v>
      </c>
      <c r="D82">
        <v>0</v>
      </c>
      <c r="E82">
        <v>1</v>
      </c>
      <c r="F82">
        <v>0</v>
      </c>
      <c r="G82">
        <v>1</v>
      </c>
      <c r="J82">
        <f t="shared" si="8"/>
        <v>0</v>
      </c>
    </row>
    <row r="83" spans="1:10">
      <c r="A83" s="31"/>
      <c r="B83" s="3" t="s">
        <v>745</v>
      </c>
      <c r="C83">
        <v>1</v>
      </c>
      <c r="D83">
        <v>0</v>
      </c>
      <c r="E83">
        <v>1</v>
      </c>
      <c r="F83">
        <v>0</v>
      </c>
      <c r="G83">
        <v>1</v>
      </c>
      <c r="J83">
        <f t="shared" si="8"/>
        <v>0</v>
      </c>
    </row>
    <row r="84" spans="1:10">
      <c r="A84" s="31"/>
      <c r="B84" s="3" t="s">
        <v>790</v>
      </c>
      <c r="C84">
        <v>1</v>
      </c>
      <c r="D84">
        <v>0</v>
      </c>
      <c r="E84">
        <v>0</v>
      </c>
      <c r="F84">
        <v>1</v>
      </c>
      <c r="G84">
        <v>1</v>
      </c>
      <c r="J84">
        <f t="shared" si="8"/>
        <v>0</v>
      </c>
    </row>
    <row r="85" spans="1:10">
      <c r="A85" s="31"/>
      <c r="B85" s="3" t="s">
        <v>791</v>
      </c>
      <c r="C85">
        <v>1</v>
      </c>
      <c r="D85">
        <v>0</v>
      </c>
      <c r="E85">
        <v>1</v>
      </c>
      <c r="F85">
        <v>0</v>
      </c>
      <c r="G85">
        <v>1</v>
      </c>
      <c r="H85">
        <v>1</v>
      </c>
      <c r="J85">
        <f t="shared" si="8"/>
        <v>0</v>
      </c>
    </row>
    <row r="86" spans="1:10">
      <c r="A86" s="31"/>
      <c r="B86" s="3" t="s">
        <v>746</v>
      </c>
      <c r="C86">
        <v>1</v>
      </c>
      <c r="D86">
        <v>0</v>
      </c>
      <c r="E86">
        <v>1</v>
      </c>
      <c r="F86">
        <v>0</v>
      </c>
      <c r="G86">
        <v>1</v>
      </c>
      <c r="J86">
        <f t="shared" si="8"/>
        <v>0</v>
      </c>
    </row>
    <row r="87" spans="1:10">
      <c r="A87" s="31"/>
      <c r="B87" s="3" t="s">
        <v>747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J87">
        <f t="shared" si="8"/>
        <v>0</v>
      </c>
    </row>
    <row r="88" spans="1:10">
      <c r="A88" s="31"/>
      <c r="B88" s="3" t="s">
        <v>748</v>
      </c>
      <c r="C88">
        <v>1</v>
      </c>
      <c r="D88">
        <v>0</v>
      </c>
      <c r="E88">
        <v>1</v>
      </c>
      <c r="F88">
        <v>0</v>
      </c>
      <c r="G88">
        <v>1</v>
      </c>
      <c r="J88">
        <f t="shared" si="8"/>
        <v>0</v>
      </c>
    </row>
    <row r="89" spans="1:10">
      <c r="A89" s="31"/>
      <c r="B89" s="3" t="s">
        <v>792</v>
      </c>
      <c r="C89">
        <v>1</v>
      </c>
      <c r="D89">
        <v>0</v>
      </c>
      <c r="E89">
        <v>1</v>
      </c>
      <c r="F89">
        <v>0</v>
      </c>
      <c r="G89">
        <v>1</v>
      </c>
      <c r="J89">
        <f t="shared" si="8"/>
        <v>0</v>
      </c>
    </row>
    <row r="90" spans="1:10">
      <c r="A90" s="31"/>
      <c r="B90" s="3" t="s">
        <v>793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J90">
        <f t="shared" si="8"/>
        <v>0</v>
      </c>
    </row>
    <row r="91" spans="1:10">
      <c r="A91" s="31"/>
      <c r="B91" s="3" t="s">
        <v>749</v>
      </c>
      <c r="C91">
        <v>0</v>
      </c>
      <c r="D91">
        <v>1</v>
      </c>
      <c r="E91">
        <v>0</v>
      </c>
      <c r="F91">
        <v>1</v>
      </c>
      <c r="G91">
        <v>1</v>
      </c>
      <c r="J91">
        <f t="shared" si="8"/>
        <v>1</v>
      </c>
    </row>
    <row r="92" spans="1:10">
      <c r="A92" s="31"/>
      <c r="B92" s="3" t="s">
        <v>750</v>
      </c>
      <c r="C92">
        <v>0</v>
      </c>
      <c r="D92">
        <v>1</v>
      </c>
      <c r="E92">
        <v>1</v>
      </c>
      <c r="F92">
        <v>0</v>
      </c>
      <c r="G92">
        <v>1</v>
      </c>
      <c r="J92">
        <f t="shared" si="8"/>
        <v>0</v>
      </c>
    </row>
    <row r="93" spans="1:10">
      <c r="A93" s="31"/>
      <c r="B93" s="3" t="s">
        <v>751</v>
      </c>
      <c r="C93">
        <v>0</v>
      </c>
      <c r="D93">
        <v>1</v>
      </c>
      <c r="E93">
        <v>1</v>
      </c>
      <c r="F93">
        <v>0</v>
      </c>
      <c r="G93">
        <v>1</v>
      </c>
      <c r="J93">
        <f t="shared" ref="J93:J115" si="9">IF(AND(D93=1,F93=1),1,0)</f>
        <v>0</v>
      </c>
    </row>
    <row r="94" spans="1:10">
      <c r="A94" s="31"/>
      <c r="B94" s="3" t="s">
        <v>794</v>
      </c>
      <c r="C94">
        <v>1</v>
      </c>
      <c r="D94">
        <v>0</v>
      </c>
      <c r="E94">
        <v>1</v>
      </c>
      <c r="F94">
        <v>0</v>
      </c>
      <c r="G94">
        <v>1</v>
      </c>
      <c r="J94">
        <f t="shared" si="9"/>
        <v>0</v>
      </c>
    </row>
    <row r="95" spans="1:10">
      <c r="A95" s="31"/>
      <c r="B95" s="3" t="s">
        <v>795</v>
      </c>
      <c r="C95">
        <v>1</v>
      </c>
      <c r="D95">
        <v>0</v>
      </c>
      <c r="E95">
        <v>1</v>
      </c>
      <c r="F95">
        <v>0</v>
      </c>
      <c r="G95">
        <v>1</v>
      </c>
      <c r="J95">
        <f t="shared" si="9"/>
        <v>0</v>
      </c>
    </row>
    <row r="96" spans="1:10">
      <c r="A96" s="31"/>
      <c r="B96" s="3" t="s">
        <v>752</v>
      </c>
      <c r="C96">
        <v>0</v>
      </c>
      <c r="D96">
        <v>1</v>
      </c>
      <c r="E96">
        <v>1</v>
      </c>
      <c r="F96">
        <v>0</v>
      </c>
      <c r="G96">
        <v>1</v>
      </c>
      <c r="J96">
        <f t="shared" si="9"/>
        <v>0</v>
      </c>
    </row>
    <row r="97" spans="1:10">
      <c r="A97" s="31"/>
      <c r="B97" s="3" t="s">
        <v>753</v>
      </c>
      <c r="C97">
        <v>0</v>
      </c>
      <c r="D97">
        <v>1</v>
      </c>
      <c r="E97">
        <v>0</v>
      </c>
      <c r="F97">
        <v>1</v>
      </c>
      <c r="G97">
        <v>1</v>
      </c>
      <c r="J97">
        <f t="shared" si="9"/>
        <v>1</v>
      </c>
    </row>
    <row r="98" spans="1:10">
      <c r="A98" s="31"/>
      <c r="B98" s="3" t="s">
        <v>754</v>
      </c>
      <c r="C98">
        <v>0</v>
      </c>
      <c r="D98">
        <v>1</v>
      </c>
      <c r="E98">
        <v>1</v>
      </c>
      <c r="F98">
        <v>0</v>
      </c>
      <c r="G98">
        <v>1</v>
      </c>
      <c r="J98">
        <f t="shared" si="9"/>
        <v>0</v>
      </c>
    </row>
    <row r="99" spans="1:10">
      <c r="A99" s="31"/>
      <c r="B99" s="3" t="s">
        <v>796</v>
      </c>
      <c r="C99">
        <v>0</v>
      </c>
      <c r="D99">
        <v>1</v>
      </c>
      <c r="E99">
        <v>0</v>
      </c>
      <c r="F99">
        <v>1</v>
      </c>
      <c r="G99">
        <v>1</v>
      </c>
      <c r="J99">
        <f t="shared" si="9"/>
        <v>1</v>
      </c>
    </row>
    <row r="100" spans="1:10">
      <c r="A100" s="31"/>
      <c r="B100" s="3" t="s">
        <v>797</v>
      </c>
      <c r="C100">
        <v>0</v>
      </c>
      <c r="D100">
        <v>1</v>
      </c>
      <c r="E100">
        <v>1</v>
      </c>
      <c r="F100">
        <v>0</v>
      </c>
      <c r="G100">
        <v>1</v>
      </c>
      <c r="J100">
        <f t="shared" si="9"/>
        <v>0</v>
      </c>
    </row>
    <row r="101" spans="1:10">
      <c r="A101" s="31"/>
      <c r="B101" s="3" t="s">
        <v>798</v>
      </c>
      <c r="C101">
        <v>0</v>
      </c>
      <c r="D101">
        <v>1</v>
      </c>
      <c r="E101">
        <v>1</v>
      </c>
      <c r="F101">
        <v>0</v>
      </c>
      <c r="G101">
        <v>1</v>
      </c>
      <c r="J101">
        <f t="shared" si="9"/>
        <v>0</v>
      </c>
    </row>
    <row r="102" spans="1:10">
      <c r="A102" s="31"/>
      <c r="B102" s="3" t="s">
        <v>799</v>
      </c>
      <c r="C102">
        <v>0</v>
      </c>
      <c r="D102">
        <v>1</v>
      </c>
      <c r="E102">
        <v>0</v>
      </c>
      <c r="F102">
        <v>1</v>
      </c>
      <c r="G102">
        <v>1</v>
      </c>
      <c r="J102">
        <f t="shared" si="9"/>
        <v>1</v>
      </c>
    </row>
    <row r="103" spans="1:10">
      <c r="A103" s="31"/>
      <c r="B103" s="3" t="s">
        <v>800</v>
      </c>
      <c r="C103">
        <v>0</v>
      </c>
      <c r="D103">
        <v>1</v>
      </c>
      <c r="E103">
        <v>1</v>
      </c>
      <c r="F103">
        <v>0</v>
      </c>
      <c r="G103">
        <v>1</v>
      </c>
      <c r="J103">
        <f t="shared" si="9"/>
        <v>0</v>
      </c>
    </row>
    <row r="104" spans="1:10">
      <c r="A104" s="31"/>
      <c r="B104" s="3" t="s">
        <v>801</v>
      </c>
      <c r="C104">
        <v>0</v>
      </c>
      <c r="D104">
        <v>1</v>
      </c>
      <c r="E104">
        <v>0</v>
      </c>
      <c r="F104">
        <v>1</v>
      </c>
      <c r="G104">
        <v>1</v>
      </c>
      <c r="J104">
        <f t="shared" si="9"/>
        <v>1</v>
      </c>
    </row>
    <row r="105" spans="1:10">
      <c r="A105" s="31"/>
      <c r="B105" s="3" t="s">
        <v>802</v>
      </c>
      <c r="C105">
        <v>0</v>
      </c>
      <c r="D105">
        <v>1</v>
      </c>
      <c r="E105">
        <v>1</v>
      </c>
      <c r="F105">
        <v>0</v>
      </c>
      <c r="G105">
        <v>1</v>
      </c>
      <c r="J105">
        <f t="shared" si="9"/>
        <v>0</v>
      </c>
    </row>
    <row r="106" spans="1:10">
      <c r="A106" s="31"/>
      <c r="B106" s="3" t="s">
        <v>803</v>
      </c>
      <c r="C106">
        <v>0</v>
      </c>
      <c r="D106">
        <v>1</v>
      </c>
      <c r="E106">
        <v>1</v>
      </c>
      <c r="F106">
        <v>0</v>
      </c>
      <c r="G106">
        <v>1</v>
      </c>
      <c r="J106">
        <f t="shared" si="9"/>
        <v>0</v>
      </c>
    </row>
    <row r="107" spans="1:10">
      <c r="A107" s="31"/>
      <c r="B107" s="3" t="s">
        <v>804</v>
      </c>
      <c r="C107">
        <v>0</v>
      </c>
      <c r="D107">
        <v>1</v>
      </c>
      <c r="E107">
        <v>1</v>
      </c>
      <c r="F107">
        <v>0</v>
      </c>
      <c r="G107">
        <v>1</v>
      </c>
      <c r="J107">
        <f t="shared" si="9"/>
        <v>0</v>
      </c>
    </row>
    <row r="108" spans="1:10">
      <c r="A108" s="31"/>
      <c r="B108" s="3" t="s">
        <v>805</v>
      </c>
      <c r="C108">
        <v>0</v>
      </c>
      <c r="D108">
        <v>1</v>
      </c>
      <c r="E108">
        <v>1</v>
      </c>
      <c r="F108">
        <v>0</v>
      </c>
      <c r="G108">
        <v>1</v>
      </c>
      <c r="J108">
        <f t="shared" si="9"/>
        <v>0</v>
      </c>
    </row>
    <row r="109" spans="1:10">
      <c r="A109" s="31"/>
      <c r="B109" s="3" t="s">
        <v>806</v>
      </c>
      <c r="C109">
        <v>0</v>
      </c>
      <c r="D109">
        <v>1</v>
      </c>
      <c r="E109">
        <v>1</v>
      </c>
      <c r="F109">
        <v>0</v>
      </c>
      <c r="G109">
        <v>1</v>
      </c>
      <c r="J109">
        <f t="shared" si="9"/>
        <v>0</v>
      </c>
    </row>
    <row r="110" spans="1:10">
      <c r="A110" s="31"/>
      <c r="B110" s="3" t="s">
        <v>807</v>
      </c>
      <c r="C110">
        <v>0</v>
      </c>
      <c r="D110">
        <v>1</v>
      </c>
      <c r="E110">
        <v>1</v>
      </c>
      <c r="F110">
        <v>0</v>
      </c>
      <c r="G110">
        <v>1</v>
      </c>
      <c r="J110">
        <f t="shared" si="9"/>
        <v>0</v>
      </c>
    </row>
    <row r="111" spans="1:10">
      <c r="A111" s="31"/>
      <c r="B111" s="3" t="s">
        <v>808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J111">
        <f t="shared" si="9"/>
        <v>0</v>
      </c>
    </row>
    <row r="112" spans="1:10">
      <c r="A112" s="31"/>
      <c r="B112" s="3" t="s">
        <v>809</v>
      </c>
      <c r="C112">
        <v>1</v>
      </c>
      <c r="D112">
        <v>0</v>
      </c>
      <c r="E112">
        <v>1</v>
      </c>
      <c r="F112">
        <v>0</v>
      </c>
      <c r="G112">
        <v>1</v>
      </c>
      <c r="J112">
        <f t="shared" si="9"/>
        <v>0</v>
      </c>
    </row>
    <row r="113" spans="1:10">
      <c r="A113" s="31"/>
      <c r="B113" s="3" t="s">
        <v>810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J113">
        <f t="shared" si="9"/>
        <v>0</v>
      </c>
    </row>
    <row r="114" spans="1:10">
      <c r="A114" s="31"/>
      <c r="B114" s="3" t="s">
        <v>811</v>
      </c>
      <c r="C114">
        <v>1</v>
      </c>
      <c r="D114">
        <v>0</v>
      </c>
      <c r="E114">
        <v>0</v>
      </c>
      <c r="F114">
        <v>1</v>
      </c>
      <c r="G114">
        <v>1</v>
      </c>
      <c r="J114">
        <f t="shared" si="9"/>
        <v>0</v>
      </c>
    </row>
    <row r="115" spans="1:10">
      <c r="A115" s="31"/>
      <c r="B115" s="3" t="s">
        <v>812</v>
      </c>
      <c r="C115">
        <v>1</v>
      </c>
      <c r="D115">
        <v>0</v>
      </c>
      <c r="E115">
        <v>0</v>
      </c>
      <c r="F115">
        <v>1</v>
      </c>
      <c r="G115">
        <v>1</v>
      </c>
      <c r="J115">
        <f t="shared" si="9"/>
        <v>0</v>
      </c>
    </row>
    <row r="116" spans="1:10">
      <c r="C116">
        <f>SUM(C61:C115)</f>
        <v>31</v>
      </c>
      <c r="D116">
        <f t="shared" ref="D116:G116" si="10">SUM(D61:D115)</f>
        <v>24</v>
      </c>
      <c r="E116">
        <f t="shared" si="10"/>
        <v>47</v>
      </c>
      <c r="F116">
        <f t="shared" si="10"/>
        <v>8</v>
      </c>
      <c r="G116">
        <f t="shared" si="10"/>
        <v>55</v>
      </c>
      <c r="H116">
        <f>SUM(H61:H115)</f>
        <v>16</v>
      </c>
      <c r="I116">
        <f>SUM(I61:I115)</f>
        <v>0</v>
      </c>
      <c r="J116">
        <f>SUM(J61:J115)</f>
        <v>5</v>
      </c>
    </row>
    <row r="117" spans="1:10">
      <c r="C117">
        <f>C116/$G$116</f>
        <v>0.5636363636363636</v>
      </c>
      <c r="D117">
        <f t="shared" ref="D117:G117" si="11">D116/$G$116</f>
        <v>0.43636363636363634</v>
      </c>
      <c r="E117">
        <f t="shared" si="11"/>
        <v>0.8545454545454545</v>
      </c>
      <c r="F117">
        <f t="shared" si="11"/>
        <v>0.14545454545454545</v>
      </c>
      <c r="G117">
        <f t="shared" si="11"/>
        <v>1</v>
      </c>
      <c r="H117">
        <f>H116/$G$116</f>
        <v>0.29090909090909089</v>
      </c>
      <c r="J117">
        <f>(D116-J116)/$G$57</f>
        <v>0.34545454545454546</v>
      </c>
    </row>
    <row r="120" spans="1:10">
      <c r="A120" s="31" t="s">
        <v>835</v>
      </c>
      <c r="B120" s="3" t="s">
        <v>775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J120">
        <f t="shared" ref="J120:J151" si="12">IF(AND(D120=1,F120=1),1,0)</f>
        <v>0</v>
      </c>
    </row>
    <row r="121" spans="1:10">
      <c r="A121" s="31"/>
      <c r="B121" s="3" t="s">
        <v>776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J121">
        <f t="shared" si="12"/>
        <v>0</v>
      </c>
    </row>
    <row r="122" spans="1:10">
      <c r="A122" s="31"/>
      <c r="B122" s="3" t="s">
        <v>777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J122">
        <f t="shared" si="12"/>
        <v>0</v>
      </c>
    </row>
    <row r="123" spans="1:10">
      <c r="A123" s="31"/>
      <c r="B123" s="3" t="s">
        <v>778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1</v>
      </c>
      <c r="J123">
        <f t="shared" si="12"/>
        <v>0</v>
      </c>
    </row>
    <row r="124" spans="1:10">
      <c r="A124" s="31"/>
      <c r="B124" s="3" t="s">
        <v>779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1</v>
      </c>
      <c r="J124">
        <f t="shared" si="12"/>
        <v>0</v>
      </c>
    </row>
    <row r="125" spans="1:10">
      <c r="A125" s="31"/>
      <c r="B125" s="3" t="s">
        <v>780</v>
      </c>
      <c r="C125">
        <v>0</v>
      </c>
      <c r="D125">
        <v>1</v>
      </c>
      <c r="E125">
        <v>0</v>
      </c>
      <c r="F125">
        <v>1</v>
      </c>
      <c r="G125">
        <v>1</v>
      </c>
      <c r="J125">
        <f t="shared" si="12"/>
        <v>1</v>
      </c>
    </row>
    <row r="126" spans="1:10">
      <c r="A126" s="31"/>
      <c r="B126" s="3" t="s">
        <v>781</v>
      </c>
      <c r="C126">
        <v>0</v>
      </c>
      <c r="D126">
        <v>1</v>
      </c>
      <c r="E126">
        <v>0</v>
      </c>
      <c r="F126">
        <v>1</v>
      </c>
      <c r="G126">
        <v>1</v>
      </c>
      <c r="J126">
        <f t="shared" si="12"/>
        <v>1</v>
      </c>
    </row>
    <row r="127" spans="1:10">
      <c r="A127" s="31"/>
      <c r="B127" s="3" t="s">
        <v>782</v>
      </c>
      <c r="C127">
        <v>0</v>
      </c>
      <c r="D127">
        <v>1</v>
      </c>
      <c r="E127">
        <v>0</v>
      </c>
      <c r="F127">
        <v>1</v>
      </c>
      <c r="G127">
        <v>1</v>
      </c>
      <c r="J127">
        <f t="shared" si="12"/>
        <v>1</v>
      </c>
    </row>
    <row r="128" spans="1:10">
      <c r="A128" s="31"/>
      <c r="B128" s="3" t="s">
        <v>783</v>
      </c>
      <c r="C128">
        <v>0</v>
      </c>
      <c r="D128">
        <v>1</v>
      </c>
      <c r="E128">
        <v>0</v>
      </c>
      <c r="F128">
        <v>1</v>
      </c>
      <c r="G128">
        <v>1</v>
      </c>
      <c r="J128">
        <f t="shared" si="12"/>
        <v>1</v>
      </c>
    </row>
    <row r="129" spans="1:10">
      <c r="A129" s="31"/>
      <c r="B129" s="3" t="s">
        <v>784</v>
      </c>
      <c r="C129">
        <v>0</v>
      </c>
      <c r="D129">
        <v>1</v>
      </c>
      <c r="E129">
        <v>0</v>
      </c>
      <c r="F129">
        <v>1</v>
      </c>
      <c r="G129">
        <v>1</v>
      </c>
      <c r="J129">
        <f t="shared" si="12"/>
        <v>1</v>
      </c>
    </row>
    <row r="130" spans="1:10">
      <c r="A130" s="31"/>
      <c r="B130" s="3" t="s">
        <v>785</v>
      </c>
      <c r="C130">
        <v>0</v>
      </c>
      <c r="D130">
        <v>1</v>
      </c>
      <c r="E130">
        <v>0</v>
      </c>
      <c r="F130">
        <v>1</v>
      </c>
      <c r="G130">
        <v>1</v>
      </c>
      <c r="J130">
        <f t="shared" si="12"/>
        <v>1</v>
      </c>
    </row>
    <row r="131" spans="1:10">
      <c r="A131" s="31"/>
      <c r="B131" s="3" t="s">
        <v>786</v>
      </c>
      <c r="C131">
        <v>0</v>
      </c>
      <c r="D131">
        <v>1</v>
      </c>
      <c r="E131">
        <v>0</v>
      </c>
      <c r="F131">
        <v>1</v>
      </c>
      <c r="G131">
        <v>1</v>
      </c>
      <c r="J131">
        <f t="shared" si="12"/>
        <v>1</v>
      </c>
    </row>
    <row r="132" spans="1:10">
      <c r="A132" s="31"/>
      <c r="B132" s="3" t="s">
        <v>787</v>
      </c>
      <c r="C132">
        <v>0</v>
      </c>
      <c r="D132">
        <v>1</v>
      </c>
      <c r="E132">
        <v>0</v>
      </c>
      <c r="F132">
        <v>1</v>
      </c>
      <c r="G132">
        <v>1</v>
      </c>
      <c r="J132">
        <f t="shared" si="12"/>
        <v>1</v>
      </c>
    </row>
    <row r="133" spans="1:10">
      <c r="A133" s="31"/>
      <c r="B133" s="3" t="s">
        <v>788</v>
      </c>
      <c r="C133">
        <v>0</v>
      </c>
      <c r="D133">
        <v>1</v>
      </c>
      <c r="E133">
        <v>0</v>
      </c>
      <c r="F133">
        <v>1</v>
      </c>
      <c r="G133">
        <v>1</v>
      </c>
      <c r="J133">
        <f t="shared" si="12"/>
        <v>1</v>
      </c>
    </row>
    <row r="134" spans="1:10">
      <c r="A134" s="31"/>
      <c r="B134" s="3" t="s">
        <v>789</v>
      </c>
      <c r="C134">
        <v>0</v>
      </c>
      <c r="D134">
        <v>1</v>
      </c>
      <c r="E134">
        <v>1</v>
      </c>
      <c r="F134">
        <v>0</v>
      </c>
      <c r="G134">
        <v>1</v>
      </c>
      <c r="J134">
        <f t="shared" si="12"/>
        <v>0</v>
      </c>
    </row>
    <row r="135" spans="1:10">
      <c r="A135" s="31"/>
      <c r="B135" s="3" t="s">
        <v>740</v>
      </c>
      <c r="C135">
        <v>0</v>
      </c>
      <c r="D135">
        <v>1</v>
      </c>
      <c r="E135">
        <v>0</v>
      </c>
      <c r="F135">
        <v>1</v>
      </c>
      <c r="G135">
        <v>1</v>
      </c>
      <c r="J135">
        <f t="shared" si="12"/>
        <v>1</v>
      </c>
    </row>
    <row r="136" spans="1:10">
      <c r="A136" s="31"/>
      <c r="B136" s="3" t="s">
        <v>741</v>
      </c>
      <c r="C136">
        <v>0</v>
      </c>
      <c r="D136">
        <v>1</v>
      </c>
      <c r="E136">
        <v>0</v>
      </c>
      <c r="F136">
        <v>1</v>
      </c>
      <c r="G136">
        <v>1</v>
      </c>
      <c r="J136">
        <f t="shared" si="12"/>
        <v>1</v>
      </c>
    </row>
    <row r="137" spans="1:10">
      <c r="A137" s="31"/>
      <c r="B137" s="3" t="s">
        <v>742</v>
      </c>
      <c r="C137">
        <v>0</v>
      </c>
      <c r="D137">
        <v>1</v>
      </c>
      <c r="E137">
        <v>0</v>
      </c>
      <c r="F137">
        <v>1</v>
      </c>
      <c r="G137">
        <v>1</v>
      </c>
      <c r="J137">
        <f t="shared" si="12"/>
        <v>1</v>
      </c>
    </row>
    <row r="138" spans="1:10">
      <c r="A138" s="31"/>
      <c r="B138" s="3" t="s">
        <v>773</v>
      </c>
      <c r="C138">
        <v>0</v>
      </c>
      <c r="D138">
        <v>1</v>
      </c>
      <c r="E138">
        <v>0</v>
      </c>
      <c r="F138">
        <v>1</v>
      </c>
      <c r="G138">
        <v>1</v>
      </c>
      <c r="J138">
        <f t="shared" si="12"/>
        <v>1</v>
      </c>
    </row>
    <row r="139" spans="1:10">
      <c r="A139" s="31"/>
      <c r="B139" s="3" t="s">
        <v>774</v>
      </c>
      <c r="C139">
        <v>0</v>
      </c>
      <c r="D139">
        <v>1</v>
      </c>
      <c r="E139">
        <v>0</v>
      </c>
      <c r="F139">
        <v>1</v>
      </c>
      <c r="G139">
        <v>1</v>
      </c>
      <c r="J139">
        <f t="shared" si="12"/>
        <v>1</v>
      </c>
    </row>
    <row r="140" spans="1:10">
      <c r="A140" s="31"/>
      <c r="B140" s="3" t="s">
        <v>743</v>
      </c>
      <c r="C140">
        <v>0</v>
      </c>
      <c r="D140">
        <v>1</v>
      </c>
      <c r="E140">
        <v>0</v>
      </c>
      <c r="F140">
        <v>1</v>
      </c>
      <c r="G140">
        <v>1</v>
      </c>
      <c r="J140">
        <f t="shared" si="12"/>
        <v>1</v>
      </c>
    </row>
    <row r="141" spans="1:10">
      <c r="A141" s="31"/>
      <c r="B141" s="3" t="s">
        <v>744</v>
      </c>
      <c r="C141">
        <v>0</v>
      </c>
      <c r="D141">
        <v>1</v>
      </c>
      <c r="E141">
        <v>0</v>
      </c>
      <c r="F141">
        <v>1</v>
      </c>
      <c r="G141">
        <v>1</v>
      </c>
      <c r="J141">
        <f t="shared" si="12"/>
        <v>1</v>
      </c>
    </row>
    <row r="142" spans="1:10">
      <c r="A142" s="31"/>
      <c r="B142" s="3" t="s">
        <v>745</v>
      </c>
      <c r="C142">
        <v>0</v>
      </c>
      <c r="D142">
        <v>1</v>
      </c>
      <c r="E142">
        <v>0</v>
      </c>
      <c r="F142">
        <v>1</v>
      </c>
      <c r="G142">
        <v>1</v>
      </c>
      <c r="J142">
        <f t="shared" si="12"/>
        <v>1</v>
      </c>
    </row>
    <row r="143" spans="1:10">
      <c r="A143" s="31"/>
      <c r="B143" s="3" t="s">
        <v>790</v>
      </c>
      <c r="C143">
        <v>0</v>
      </c>
      <c r="D143">
        <v>1</v>
      </c>
      <c r="E143">
        <v>0</v>
      </c>
      <c r="F143">
        <v>1</v>
      </c>
      <c r="G143">
        <v>1</v>
      </c>
      <c r="J143">
        <f t="shared" si="12"/>
        <v>1</v>
      </c>
    </row>
    <row r="144" spans="1:10">
      <c r="A144" s="31"/>
      <c r="B144" s="3" t="s">
        <v>791</v>
      </c>
      <c r="C144">
        <v>0</v>
      </c>
      <c r="D144">
        <v>1</v>
      </c>
      <c r="E144">
        <v>0</v>
      </c>
      <c r="F144">
        <v>1</v>
      </c>
      <c r="G144">
        <v>1</v>
      </c>
      <c r="J144">
        <f t="shared" si="12"/>
        <v>1</v>
      </c>
    </row>
    <row r="145" spans="1:10">
      <c r="A145" s="31"/>
      <c r="B145" s="3" t="s">
        <v>746</v>
      </c>
      <c r="C145">
        <v>0</v>
      </c>
      <c r="D145">
        <v>1</v>
      </c>
      <c r="E145">
        <v>0</v>
      </c>
      <c r="F145">
        <v>1</v>
      </c>
      <c r="G145">
        <v>1</v>
      </c>
      <c r="J145">
        <f t="shared" si="12"/>
        <v>1</v>
      </c>
    </row>
    <row r="146" spans="1:10">
      <c r="A146" s="31"/>
      <c r="B146" s="3" t="s">
        <v>747</v>
      </c>
      <c r="C146">
        <v>0</v>
      </c>
      <c r="D146">
        <v>1</v>
      </c>
      <c r="E146">
        <v>0</v>
      </c>
      <c r="F146">
        <v>1</v>
      </c>
      <c r="G146">
        <v>1</v>
      </c>
      <c r="J146">
        <f t="shared" si="12"/>
        <v>1</v>
      </c>
    </row>
    <row r="147" spans="1:10">
      <c r="A147" s="31"/>
      <c r="B147" s="3" t="s">
        <v>748</v>
      </c>
      <c r="C147">
        <v>0</v>
      </c>
      <c r="D147">
        <v>1</v>
      </c>
      <c r="E147">
        <v>0</v>
      </c>
      <c r="F147">
        <v>1</v>
      </c>
      <c r="G147">
        <v>1</v>
      </c>
      <c r="J147">
        <f t="shared" si="12"/>
        <v>1</v>
      </c>
    </row>
    <row r="148" spans="1:10">
      <c r="A148" s="31"/>
      <c r="B148" s="3" t="s">
        <v>792</v>
      </c>
      <c r="C148">
        <v>0</v>
      </c>
      <c r="D148">
        <v>1</v>
      </c>
      <c r="E148">
        <v>0</v>
      </c>
      <c r="F148">
        <v>1</v>
      </c>
      <c r="G148">
        <v>1</v>
      </c>
      <c r="J148">
        <f t="shared" si="12"/>
        <v>1</v>
      </c>
    </row>
    <row r="149" spans="1:10">
      <c r="A149" s="31"/>
      <c r="B149" s="3" t="s">
        <v>793</v>
      </c>
      <c r="C149">
        <v>0</v>
      </c>
      <c r="D149">
        <v>1</v>
      </c>
      <c r="E149">
        <v>1</v>
      </c>
      <c r="F149">
        <v>0</v>
      </c>
      <c r="G149">
        <v>1</v>
      </c>
      <c r="J149">
        <f t="shared" si="12"/>
        <v>0</v>
      </c>
    </row>
    <row r="150" spans="1:10">
      <c r="A150" s="31"/>
      <c r="B150" s="3" t="s">
        <v>749</v>
      </c>
      <c r="C150">
        <v>1</v>
      </c>
      <c r="D150">
        <v>0</v>
      </c>
      <c r="E150">
        <v>1</v>
      </c>
      <c r="F150">
        <v>0</v>
      </c>
      <c r="G150">
        <v>1</v>
      </c>
      <c r="J150">
        <f t="shared" si="12"/>
        <v>0</v>
      </c>
    </row>
    <row r="151" spans="1:10">
      <c r="A151" s="31"/>
      <c r="B151" s="3" t="s">
        <v>750</v>
      </c>
      <c r="C151">
        <v>0</v>
      </c>
      <c r="D151">
        <v>1</v>
      </c>
      <c r="E151">
        <v>0</v>
      </c>
      <c r="F151">
        <v>1</v>
      </c>
      <c r="G151">
        <v>1</v>
      </c>
      <c r="J151">
        <f t="shared" si="12"/>
        <v>1</v>
      </c>
    </row>
    <row r="152" spans="1:10">
      <c r="A152" s="31"/>
      <c r="B152" s="3" t="s">
        <v>751</v>
      </c>
      <c r="C152">
        <v>0</v>
      </c>
      <c r="D152">
        <v>1</v>
      </c>
      <c r="E152">
        <v>0</v>
      </c>
      <c r="F152">
        <v>1</v>
      </c>
      <c r="G152">
        <v>1</v>
      </c>
      <c r="J152">
        <f t="shared" ref="J152:J174" si="13">IF(AND(D152=1,F152=1),1,0)</f>
        <v>1</v>
      </c>
    </row>
    <row r="153" spans="1:10">
      <c r="A153" s="31"/>
      <c r="B153" s="3" t="s">
        <v>794</v>
      </c>
      <c r="C153">
        <v>0</v>
      </c>
      <c r="D153">
        <v>1</v>
      </c>
      <c r="E153">
        <v>1</v>
      </c>
      <c r="F153">
        <v>0</v>
      </c>
      <c r="G153">
        <v>1</v>
      </c>
      <c r="J153">
        <f t="shared" si="13"/>
        <v>0</v>
      </c>
    </row>
    <row r="154" spans="1:10">
      <c r="A154" s="31"/>
      <c r="B154" s="3" t="s">
        <v>795</v>
      </c>
      <c r="C154">
        <v>0</v>
      </c>
      <c r="D154">
        <v>1</v>
      </c>
      <c r="E154">
        <v>0</v>
      </c>
      <c r="F154">
        <v>1</v>
      </c>
      <c r="G154">
        <v>1</v>
      </c>
      <c r="J154">
        <f t="shared" si="13"/>
        <v>1</v>
      </c>
    </row>
    <row r="155" spans="1:10">
      <c r="A155" s="31"/>
      <c r="B155" s="3" t="s">
        <v>752</v>
      </c>
      <c r="C155">
        <v>0</v>
      </c>
      <c r="D155">
        <v>1</v>
      </c>
      <c r="E155">
        <v>0</v>
      </c>
      <c r="F155">
        <v>1</v>
      </c>
      <c r="G155">
        <v>1</v>
      </c>
      <c r="J155">
        <f t="shared" si="13"/>
        <v>1</v>
      </c>
    </row>
    <row r="156" spans="1:10">
      <c r="A156" s="31"/>
      <c r="B156" s="3" t="s">
        <v>753</v>
      </c>
      <c r="C156">
        <v>0</v>
      </c>
      <c r="D156">
        <v>1</v>
      </c>
      <c r="E156">
        <v>1</v>
      </c>
      <c r="F156">
        <v>0</v>
      </c>
      <c r="G156">
        <v>1</v>
      </c>
      <c r="J156">
        <f t="shared" si="13"/>
        <v>0</v>
      </c>
    </row>
    <row r="157" spans="1:10">
      <c r="A157" s="31"/>
      <c r="B157" s="3" t="s">
        <v>754</v>
      </c>
      <c r="C157">
        <v>0</v>
      </c>
      <c r="D157">
        <v>1</v>
      </c>
      <c r="E157">
        <v>1</v>
      </c>
      <c r="F157">
        <v>0</v>
      </c>
      <c r="G157">
        <v>1</v>
      </c>
      <c r="J157">
        <f t="shared" si="13"/>
        <v>0</v>
      </c>
    </row>
    <row r="158" spans="1:10">
      <c r="A158" s="31"/>
      <c r="B158" s="3" t="s">
        <v>796</v>
      </c>
      <c r="C158">
        <v>0</v>
      </c>
      <c r="D158">
        <v>1</v>
      </c>
      <c r="E158">
        <v>0</v>
      </c>
      <c r="F158">
        <v>1</v>
      </c>
      <c r="G158">
        <v>1</v>
      </c>
      <c r="J158">
        <f t="shared" si="13"/>
        <v>1</v>
      </c>
    </row>
    <row r="159" spans="1:10">
      <c r="A159" s="31"/>
      <c r="B159" s="3" t="s">
        <v>797</v>
      </c>
      <c r="C159">
        <v>0</v>
      </c>
      <c r="D159">
        <v>1</v>
      </c>
      <c r="E159">
        <v>1</v>
      </c>
      <c r="F159">
        <v>0</v>
      </c>
      <c r="G159">
        <v>1</v>
      </c>
      <c r="J159">
        <f t="shared" si="13"/>
        <v>0</v>
      </c>
    </row>
    <row r="160" spans="1:10">
      <c r="A160" s="31"/>
      <c r="B160" s="3" t="s">
        <v>798</v>
      </c>
      <c r="C160">
        <v>0</v>
      </c>
      <c r="D160">
        <v>1</v>
      </c>
      <c r="E160">
        <v>1</v>
      </c>
      <c r="F160">
        <v>0</v>
      </c>
      <c r="G160">
        <v>1</v>
      </c>
      <c r="J160">
        <f t="shared" si="13"/>
        <v>0</v>
      </c>
    </row>
    <row r="161" spans="1:10">
      <c r="A161" s="31"/>
      <c r="B161" s="3" t="s">
        <v>799</v>
      </c>
      <c r="C161">
        <v>0</v>
      </c>
      <c r="D161">
        <v>1</v>
      </c>
      <c r="E161">
        <v>0</v>
      </c>
      <c r="F161">
        <v>1</v>
      </c>
      <c r="G161">
        <v>1</v>
      </c>
      <c r="J161">
        <f t="shared" si="13"/>
        <v>1</v>
      </c>
    </row>
    <row r="162" spans="1:10">
      <c r="A162" s="31"/>
      <c r="B162" s="3" t="s">
        <v>800</v>
      </c>
      <c r="C162">
        <v>0</v>
      </c>
      <c r="D162">
        <v>1</v>
      </c>
      <c r="E162">
        <v>0</v>
      </c>
      <c r="F162">
        <v>1</v>
      </c>
      <c r="G162">
        <v>1</v>
      </c>
      <c r="J162">
        <f t="shared" si="13"/>
        <v>1</v>
      </c>
    </row>
    <row r="163" spans="1:10">
      <c r="A163" s="31"/>
      <c r="B163" s="3" t="s">
        <v>801</v>
      </c>
      <c r="C163">
        <v>0</v>
      </c>
      <c r="D163">
        <v>1</v>
      </c>
      <c r="E163">
        <v>1</v>
      </c>
      <c r="F163">
        <v>0</v>
      </c>
      <c r="G163">
        <v>1</v>
      </c>
      <c r="J163">
        <f t="shared" si="13"/>
        <v>0</v>
      </c>
    </row>
    <row r="164" spans="1:10">
      <c r="A164" s="31"/>
      <c r="B164" s="3" t="s">
        <v>802</v>
      </c>
      <c r="C164">
        <v>0</v>
      </c>
      <c r="D164">
        <v>1</v>
      </c>
      <c r="E164">
        <v>1</v>
      </c>
      <c r="F164">
        <v>0</v>
      </c>
      <c r="G164">
        <v>1</v>
      </c>
      <c r="J164">
        <f t="shared" si="13"/>
        <v>0</v>
      </c>
    </row>
    <row r="165" spans="1:10">
      <c r="A165" s="31"/>
      <c r="B165" s="3" t="s">
        <v>803</v>
      </c>
      <c r="C165">
        <v>0</v>
      </c>
      <c r="D165">
        <v>1</v>
      </c>
      <c r="E165">
        <v>1</v>
      </c>
      <c r="F165">
        <v>0</v>
      </c>
      <c r="G165">
        <v>1</v>
      </c>
      <c r="J165">
        <f t="shared" si="13"/>
        <v>0</v>
      </c>
    </row>
    <row r="166" spans="1:10">
      <c r="A166" s="31"/>
      <c r="B166" s="3" t="s">
        <v>804</v>
      </c>
      <c r="C166">
        <v>0</v>
      </c>
      <c r="D166">
        <v>1</v>
      </c>
      <c r="E166">
        <v>1</v>
      </c>
      <c r="F166">
        <v>0</v>
      </c>
      <c r="G166">
        <v>1</v>
      </c>
      <c r="J166">
        <f t="shared" si="13"/>
        <v>0</v>
      </c>
    </row>
    <row r="167" spans="1:10">
      <c r="A167" s="31"/>
      <c r="B167" s="3" t="s">
        <v>805</v>
      </c>
      <c r="C167">
        <v>0</v>
      </c>
      <c r="D167">
        <v>1</v>
      </c>
      <c r="E167">
        <v>1</v>
      </c>
      <c r="F167">
        <v>0</v>
      </c>
      <c r="G167">
        <v>1</v>
      </c>
      <c r="J167">
        <f t="shared" si="13"/>
        <v>0</v>
      </c>
    </row>
    <row r="168" spans="1:10">
      <c r="A168" s="31"/>
      <c r="B168" s="3" t="s">
        <v>806</v>
      </c>
      <c r="C168">
        <v>0</v>
      </c>
      <c r="D168">
        <v>1</v>
      </c>
      <c r="E168">
        <v>1</v>
      </c>
      <c r="F168">
        <v>0</v>
      </c>
      <c r="G168">
        <v>1</v>
      </c>
      <c r="J168">
        <f t="shared" si="13"/>
        <v>0</v>
      </c>
    </row>
    <row r="169" spans="1:10">
      <c r="A169" s="31"/>
      <c r="B169" s="3" t="s">
        <v>807</v>
      </c>
      <c r="C169">
        <v>0</v>
      </c>
      <c r="D169">
        <v>1</v>
      </c>
      <c r="E169">
        <v>1</v>
      </c>
      <c r="F169">
        <v>0</v>
      </c>
      <c r="G169">
        <v>1</v>
      </c>
      <c r="J169">
        <f t="shared" si="13"/>
        <v>0</v>
      </c>
    </row>
    <row r="170" spans="1:10">
      <c r="A170" s="31"/>
      <c r="B170" s="3" t="s">
        <v>808</v>
      </c>
      <c r="C170">
        <v>1</v>
      </c>
      <c r="D170">
        <v>0</v>
      </c>
      <c r="E170">
        <v>1</v>
      </c>
      <c r="F170">
        <v>0</v>
      </c>
      <c r="G170">
        <v>1</v>
      </c>
      <c r="J170">
        <f t="shared" si="13"/>
        <v>0</v>
      </c>
    </row>
    <row r="171" spans="1:10">
      <c r="A171" s="31"/>
      <c r="B171" s="3" t="s">
        <v>809</v>
      </c>
      <c r="C171">
        <v>1</v>
      </c>
      <c r="D171">
        <v>0</v>
      </c>
      <c r="E171">
        <v>1</v>
      </c>
      <c r="F171">
        <v>0</v>
      </c>
      <c r="G171">
        <v>1</v>
      </c>
      <c r="J171">
        <f t="shared" si="13"/>
        <v>0</v>
      </c>
    </row>
    <row r="172" spans="1:10">
      <c r="A172" s="31"/>
      <c r="B172" s="3" t="s">
        <v>810</v>
      </c>
      <c r="C172">
        <v>1</v>
      </c>
      <c r="D172">
        <v>0</v>
      </c>
      <c r="E172">
        <v>1</v>
      </c>
      <c r="F172">
        <v>0</v>
      </c>
      <c r="G172">
        <v>1</v>
      </c>
      <c r="J172">
        <f t="shared" si="13"/>
        <v>0</v>
      </c>
    </row>
    <row r="173" spans="1:10">
      <c r="A173" s="31"/>
      <c r="B173" s="3" t="s">
        <v>811</v>
      </c>
      <c r="C173">
        <v>1</v>
      </c>
      <c r="D173">
        <v>0</v>
      </c>
      <c r="E173">
        <v>1</v>
      </c>
      <c r="F173">
        <v>0</v>
      </c>
      <c r="G173">
        <v>1</v>
      </c>
      <c r="J173">
        <f t="shared" si="13"/>
        <v>0</v>
      </c>
    </row>
    <row r="174" spans="1:10">
      <c r="A174" s="31"/>
      <c r="B174" s="3" t="s">
        <v>812</v>
      </c>
      <c r="C174">
        <v>1</v>
      </c>
      <c r="D174">
        <v>0</v>
      </c>
      <c r="E174">
        <v>1</v>
      </c>
      <c r="F174">
        <v>0</v>
      </c>
      <c r="G174">
        <v>1</v>
      </c>
      <c r="J174">
        <f t="shared" si="13"/>
        <v>0</v>
      </c>
    </row>
    <row r="175" spans="1:10">
      <c r="A175" s="8"/>
      <c r="B175" s="3"/>
      <c r="C175">
        <f>SUM(C120:C174)</f>
        <v>11</v>
      </c>
      <c r="D175">
        <f t="shared" ref="D175:G175" si="14">SUM(D120:D174)</f>
        <v>44</v>
      </c>
      <c r="E175">
        <f t="shared" si="14"/>
        <v>25</v>
      </c>
      <c r="F175">
        <f t="shared" si="14"/>
        <v>30</v>
      </c>
      <c r="G175">
        <f t="shared" si="14"/>
        <v>55</v>
      </c>
      <c r="H175">
        <f>SUM(H120:H174)</f>
        <v>5</v>
      </c>
      <c r="I175">
        <f>SUM(I120:I174)</f>
        <v>0</v>
      </c>
      <c r="J175">
        <f>SUM(J120:J174)</f>
        <v>30</v>
      </c>
    </row>
    <row r="176" spans="1:10">
      <c r="C176">
        <f>C175/$G$175</f>
        <v>0.2</v>
      </c>
      <c r="D176">
        <f t="shared" ref="D176:G176" si="15">D175/$G$175</f>
        <v>0.8</v>
      </c>
      <c r="E176">
        <f t="shared" si="15"/>
        <v>0.45454545454545453</v>
      </c>
      <c r="F176">
        <f t="shared" si="15"/>
        <v>0.54545454545454541</v>
      </c>
      <c r="G176">
        <f t="shared" si="15"/>
        <v>1</v>
      </c>
      <c r="H176">
        <f>H175/$G$175</f>
        <v>9.0909090909090912E-2</v>
      </c>
      <c r="I176">
        <f>I175/$G$175</f>
        <v>0</v>
      </c>
      <c r="J176">
        <f>(D175-J175)/$G$57</f>
        <v>0.25454545454545452</v>
      </c>
    </row>
    <row r="179" spans="1:10">
      <c r="A179" s="31" t="s">
        <v>836</v>
      </c>
      <c r="B179" s="3" t="s">
        <v>775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J179">
        <f t="shared" ref="J179:J210" si="16">IF(AND(D179=1,F179=1),1,0)</f>
        <v>0</v>
      </c>
    </row>
    <row r="180" spans="1:10">
      <c r="A180" s="31"/>
      <c r="B180" s="3" t="s">
        <v>776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  <c r="J180">
        <f t="shared" si="16"/>
        <v>0</v>
      </c>
    </row>
    <row r="181" spans="1:10">
      <c r="A181" s="31"/>
      <c r="B181" s="3" t="s">
        <v>777</v>
      </c>
      <c r="C181">
        <v>1</v>
      </c>
      <c r="D181">
        <v>0</v>
      </c>
      <c r="E181">
        <v>1</v>
      </c>
      <c r="F181">
        <v>0</v>
      </c>
      <c r="G181">
        <v>1</v>
      </c>
      <c r="H181">
        <v>1</v>
      </c>
      <c r="J181">
        <f t="shared" si="16"/>
        <v>0</v>
      </c>
    </row>
    <row r="182" spans="1:10">
      <c r="A182" s="31"/>
      <c r="B182" s="3" t="s">
        <v>778</v>
      </c>
      <c r="C182">
        <v>1</v>
      </c>
      <c r="D182">
        <v>0</v>
      </c>
      <c r="E182">
        <v>1</v>
      </c>
      <c r="F182">
        <v>0</v>
      </c>
      <c r="G182">
        <v>1</v>
      </c>
      <c r="H182">
        <v>1</v>
      </c>
      <c r="J182">
        <f t="shared" si="16"/>
        <v>0</v>
      </c>
    </row>
    <row r="183" spans="1:10">
      <c r="A183" s="31"/>
      <c r="B183" s="3" t="s">
        <v>779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1</v>
      </c>
      <c r="J183">
        <f t="shared" si="16"/>
        <v>0</v>
      </c>
    </row>
    <row r="184" spans="1:10">
      <c r="A184" s="31"/>
      <c r="B184" s="3" t="s">
        <v>780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1</v>
      </c>
      <c r="J184">
        <f t="shared" si="16"/>
        <v>0</v>
      </c>
    </row>
    <row r="185" spans="1:10">
      <c r="A185" s="31"/>
      <c r="B185" s="3" t="s">
        <v>781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1</v>
      </c>
      <c r="J185">
        <f t="shared" si="16"/>
        <v>0</v>
      </c>
    </row>
    <row r="186" spans="1:10">
      <c r="A186" s="31"/>
      <c r="B186" s="3" t="s">
        <v>782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1</v>
      </c>
      <c r="J186">
        <f t="shared" si="16"/>
        <v>0</v>
      </c>
    </row>
    <row r="187" spans="1:10">
      <c r="A187" s="31"/>
      <c r="B187" s="3" t="s">
        <v>783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1</v>
      </c>
      <c r="J187">
        <f t="shared" si="16"/>
        <v>0</v>
      </c>
    </row>
    <row r="188" spans="1:10">
      <c r="A188" s="31"/>
      <c r="B188" s="3" t="s">
        <v>784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J188">
        <f t="shared" si="16"/>
        <v>0</v>
      </c>
    </row>
    <row r="189" spans="1:10">
      <c r="A189" s="31"/>
      <c r="B189" s="3" t="s">
        <v>785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1</v>
      </c>
      <c r="J189">
        <f t="shared" si="16"/>
        <v>0</v>
      </c>
    </row>
    <row r="190" spans="1:10">
      <c r="A190" s="31"/>
      <c r="B190" s="3" t="s">
        <v>786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1</v>
      </c>
      <c r="J190">
        <f t="shared" si="16"/>
        <v>0</v>
      </c>
    </row>
    <row r="191" spans="1:10">
      <c r="A191" s="31"/>
      <c r="B191" s="3" t="s">
        <v>787</v>
      </c>
      <c r="C191">
        <v>1</v>
      </c>
      <c r="D191">
        <v>0</v>
      </c>
      <c r="E191">
        <v>1</v>
      </c>
      <c r="F191">
        <v>0</v>
      </c>
      <c r="G191">
        <v>1</v>
      </c>
      <c r="H191">
        <v>1</v>
      </c>
      <c r="J191">
        <f t="shared" si="16"/>
        <v>0</v>
      </c>
    </row>
    <row r="192" spans="1:10">
      <c r="A192" s="31"/>
      <c r="B192" s="3" t="s">
        <v>788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1</v>
      </c>
      <c r="J192">
        <f t="shared" si="16"/>
        <v>0</v>
      </c>
    </row>
    <row r="193" spans="1:10">
      <c r="A193" s="31"/>
      <c r="B193" s="3" t="s">
        <v>789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1</v>
      </c>
      <c r="J193">
        <f t="shared" si="16"/>
        <v>0</v>
      </c>
    </row>
    <row r="194" spans="1:10">
      <c r="A194" s="31"/>
      <c r="B194" s="3" t="s">
        <v>740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J194">
        <f t="shared" si="16"/>
        <v>0</v>
      </c>
    </row>
    <row r="195" spans="1:10">
      <c r="A195" s="31"/>
      <c r="B195" s="3" t="s">
        <v>741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  <c r="J195">
        <f t="shared" si="16"/>
        <v>0</v>
      </c>
    </row>
    <row r="196" spans="1:10">
      <c r="A196" s="31"/>
      <c r="B196" s="3" t="s">
        <v>742</v>
      </c>
      <c r="C196">
        <v>1</v>
      </c>
      <c r="D196">
        <v>0</v>
      </c>
      <c r="E196">
        <v>1</v>
      </c>
      <c r="F196">
        <v>0</v>
      </c>
      <c r="G196">
        <v>1</v>
      </c>
      <c r="J196">
        <f t="shared" si="16"/>
        <v>0</v>
      </c>
    </row>
    <row r="197" spans="1:10">
      <c r="A197" s="31"/>
      <c r="B197" s="3" t="s">
        <v>773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1</v>
      </c>
      <c r="J197">
        <f t="shared" si="16"/>
        <v>0</v>
      </c>
    </row>
    <row r="198" spans="1:10">
      <c r="A198" s="31"/>
      <c r="B198" s="3" t="s">
        <v>774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J198">
        <f t="shared" si="16"/>
        <v>0</v>
      </c>
    </row>
    <row r="199" spans="1:10">
      <c r="A199" s="31"/>
      <c r="B199" s="3" t="s">
        <v>743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1</v>
      </c>
      <c r="J199">
        <f t="shared" si="16"/>
        <v>0</v>
      </c>
    </row>
    <row r="200" spans="1:10">
      <c r="A200" s="31"/>
      <c r="B200" s="3" t="s">
        <v>744</v>
      </c>
      <c r="C200">
        <v>0</v>
      </c>
      <c r="D200">
        <v>1</v>
      </c>
      <c r="E200">
        <v>1</v>
      </c>
      <c r="F200">
        <v>0</v>
      </c>
      <c r="G200">
        <v>1</v>
      </c>
      <c r="J200">
        <f t="shared" si="16"/>
        <v>0</v>
      </c>
    </row>
    <row r="201" spans="1:10">
      <c r="A201" s="31"/>
      <c r="B201" s="3" t="s">
        <v>745</v>
      </c>
      <c r="C201">
        <v>1</v>
      </c>
      <c r="D201">
        <v>0</v>
      </c>
      <c r="E201">
        <v>1</v>
      </c>
      <c r="F201">
        <v>0</v>
      </c>
      <c r="G201">
        <v>1</v>
      </c>
      <c r="J201">
        <f t="shared" si="16"/>
        <v>0</v>
      </c>
    </row>
    <row r="202" spans="1:10">
      <c r="A202" s="31"/>
      <c r="B202" s="3" t="s">
        <v>790</v>
      </c>
      <c r="C202">
        <v>0</v>
      </c>
      <c r="D202">
        <v>1</v>
      </c>
      <c r="E202">
        <v>1</v>
      </c>
      <c r="F202">
        <v>0</v>
      </c>
      <c r="G202">
        <v>1</v>
      </c>
      <c r="J202">
        <f t="shared" si="16"/>
        <v>0</v>
      </c>
    </row>
    <row r="203" spans="1:10">
      <c r="A203" s="31"/>
      <c r="B203" s="3" t="s">
        <v>791</v>
      </c>
      <c r="C203">
        <v>0</v>
      </c>
      <c r="D203">
        <v>1</v>
      </c>
      <c r="E203">
        <v>1</v>
      </c>
      <c r="F203">
        <v>0</v>
      </c>
      <c r="G203">
        <v>1</v>
      </c>
      <c r="J203">
        <f t="shared" si="16"/>
        <v>0</v>
      </c>
    </row>
    <row r="204" spans="1:10">
      <c r="A204" s="31"/>
      <c r="B204" s="3" t="s">
        <v>746</v>
      </c>
      <c r="C204">
        <v>1</v>
      </c>
      <c r="D204">
        <v>0</v>
      </c>
      <c r="E204">
        <v>1</v>
      </c>
      <c r="F204">
        <v>0</v>
      </c>
      <c r="G204">
        <v>1</v>
      </c>
      <c r="J204">
        <f t="shared" si="16"/>
        <v>0</v>
      </c>
    </row>
    <row r="205" spans="1:10">
      <c r="A205" s="31"/>
      <c r="B205" s="3" t="s">
        <v>747</v>
      </c>
      <c r="C205">
        <v>0</v>
      </c>
      <c r="D205">
        <v>1</v>
      </c>
      <c r="E205">
        <v>1</v>
      </c>
      <c r="F205">
        <v>0</v>
      </c>
      <c r="G205">
        <v>1</v>
      </c>
      <c r="J205">
        <f t="shared" si="16"/>
        <v>0</v>
      </c>
    </row>
    <row r="206" spans="1:10">
      <c r="A206" s="31"/>
      <c r="B206" s="3" t="s">
        <v>748</v>
      </c>
      <c r="C206">
        <v>1</v>
      </c>
      <c r="D206">
        <v>0</v>
      </c>
      <c r="E206">
        <v>1</v>
      </c>
      <c r="F206">
        <v>0</v>
      </c>
      <c r="G206">
        <v>1</v>
      </c>
      <c r="J206">
        <f t="shared" si="16"/>
        <v>0</v>
      </c>
    </row>
    <row r="207" spans="1:10">
      <c r="A207" s="31"/>
      <c r="B207" s="3" t="s">
        <v>792</v>
      </c>
      <c r="C207">
        <v>1</v>
      </c>
      <c r="D207">
        <v>0</v>
      </c>
      <c r="E207">
        <v>1</v>
      </c>
      <c r="F207">
        <v>0</v>
      </c>
      <c r="G207">
        <v>1</v>
      </c>
      <c r="J207">
        <f t="shared" si="16"/>
        <v>0</v>
      </c>
    </row>
    <row r="208" spans="1:10">
      <c r="A208" s="31"/>
      <c r="B208" s="3" t="s">
        <v>793</v>
      </c>
      <c r="C208">
        <v>1</v>
      </c>
      <c r="D208">
        <v>0</v>
      </c>
      <c r="E208">
        <v>1</v>
      </c>
      <c r="F208">
        <v>0</v>
      </c>
      <c r="G208">
        <v>1</v>
      </c>
      <c r="J208">
        <f t="shared" si="16"/>
        <v>0</v>
      </c>
    </row>
    <row r="209" spans="1:10">
      <c r="A209" s="31"/>
      <c r="B209" s="3" t="s">
        <v>749</v>
      </c>
      <c r="C209">
        <v>0</v>
      </c>
      <c r="D209">
        <v>1</v>
      </c>
      <c r="E209">
        <v>1</v>
      </c>
      <c r="F209">
        <v>0</v>
      </c>
      <c r="G209">
        <v>1</v>
      </c>
      <c r="J209">
        <f t="shared" si="16"/>
        <v>0</v>
      </c>
    </row>
    <row r="210" spans="1:10">
      <c r="A210" s="31"/>
      <c r="B210" s="3" t="s">
        <v>750</v>
      </c>
      <c r="C210">
        <v>1</v>
      </c>
      <c r="D210">
        <v>0</v>
      </c>
      <c r="E210">
        <v>1</v>
      </c>
      <c r="F210">
        <v>0</v>
      </c>
      <c r="G210">
        <v>1</v>
      </c>
      <c r="J210">
        <f t="shared" si="16"/>
        <v>0</v>
      </c>
    </row>
    <row r="211" spans="1:10">
      <c r="A211" s="31"/>
      <c r="B211" s="3" t="s">
        <v>751</v>
      </c>
      <c r="C211">
        <v>1</v>
      </c>
      <c r="D211">
        <v>0</v>
      </c>
      <c r="E211">
        <v>1</v>
      </c>
      <c r="F211">
        <v>0</v>
      </c>
      <c r="G211">
        <v>1</v>
      </c>
      <c r="J211">
        <f t="shared" ref="J211:J233" si="17">IF(AND(D211=1,F211=1),1,0)</f>
        <v>0</v>
      </c>
    </row>
    <row r="212" spans="1:10">
      <c r="A212" s="31"/>
      <c r="B212" s="3" t="s">
        <v>794</v>
      </c>
      <c r="C212">
        <v>1</v>
      </c>
      <c r="D212">
        <v>0</v>
      </c>
      <c r="E212">
        <v>1</v>
      </c>
      <c r="F212">
        <v>0</v>
      </c>
      <c r="G212">
        <v>1</v>
      </c>
      <c r="J212">
        <f t="shared" si="17"/>
        <v>0</v>
      </c>
    </row>
    <row r="213" spans="1:10">
      <c r="A213" s="31"/>
      <c r="B213" s="3" t="s">
        <v>795</v>
      </c>
      <c r="C213">
        <v>1</v>
      </c>
      <c r="D213">
        <v>0</v>
      </c>
      <c r="E213">
        <v>1</v>
      </c>
      <c r="F213">
        <v>0</v>
      </c>
      <c r="G213">
        <v>1</v>
      </c>
      <c r="J213">
        <f t="shared" si="17"/>
        <v>0</v>
      </c>
    </row>
    <row r="214" spans="1:10">
      <c r="A214" s="31"/>
      <c r="B214" s="3" t="s">
        <v>752</v>
      </c>
      <c r="C214">
        <v>1</v>
      </c>
      <c r="D214">
        <v>0</v>
      </c>
      <c r="E214">
        <v>1</v>
      </c>
      <c r="F214">
        <v>0</v>
      </c>
      <c r="G214">
        <v>1</v>
      </c>
      <c r="J214">
        <f t="shared" si="17"/>
        <v>0</v>
      </c>
    </row>
    <row r="215" spans="1:10">
      <c r="A215" s="31"/>
      <c r="B215" s="3" t="s">
        <v>753</v>
      </c>
      <c r="C215">
        <v>1</v>
      </c>
      <c r="D215">
        <v>0</v>
      </c>
      <c r="E215">
        <v>1</v>
      </c>
      <c r="F215">
        <v>0</v>
      </c>
      <c r="G215">
        <v>1</v>
      </c>
      <c r="J215">
        <f t="shared" si="17"/>
        <v>0</v>
      </c>
    </row>
    <row r="216" spans="1:10">
      <c r="A216" s="31"/>
      <c r="B216" s="3" t="s">
        <v>754</v>
      </c>
      <c r="C216">
        <v>1</v>
      </c>
      <c r="D216">
        <v>0</v>
      </c>
      <c r="E216">
        <v>1</v>
      </c>
      <c r="F216">
        <v>0</v>
      </c>
      <c r="G216">
        <v>1</v>
      </c>
      <c r="J216">
        <f t="shared" si="17"/>
        <v>0</v>
      </c>
    </row>
    <row r="217" spans="1:10">
      <c r="A217" s="31"/>
      <c r="B217" s="3" t="s">
        <v>796</v>
      </c>
      <c r="C217">
        <v>1</v>
      </c>
      <c r="D217">
        <v>0</v>
      </c>
      <c r="E217">
        <v>1</v>
      </c>
      <c r="F217">
        <v>0</v>
      </c>
      <c r="G217">
        <v>1</v>
      </c>
      <c r="J217">
        <f t="shared" si="17"/>
        <v>0</v>
      </c>
    </row>
    <row r="218" spans="1:10">
      <c r="A218" s="31"/>
      <c r="B218" s="3" t="s">
        <v>797</v>
      </c>
      <c r="C218">
        <v>1</v>
      </c>
      <c r="D218">
        <v>0</v>
      </c>
      <c r="E218">
        <v>1</v>
      </c>
      <c r="F218">
        <v>0</v>
      </c>
      <c r="G218">
        <v>1</v>
      </c>
      <c r="J218">
        <f t="shared" si="17"/>
        <v>0</v>
      </c>
    </row>
    <row r="219" spans="1:10">
      <c r="A219" s="31"/>
      <c r="B219" s="3" t="s">
        <v>798</v>
      </c>
      <c r="C219">
        <v>1</v>
      </c>
      <c r="D219">
        <v>0</v>
      </c>
      <c r="E219">
        <v>1</v>
      </c>
      <c r="F219">
        <v>0</v>
      </c>
      <c r="G219">
        <v>1</v>
      </c>
      <c r="J219">
        <f t="shared" si="17"/>
        <v>0</v>
      </c>
    </row>
    <row r="220" spans="1:10">
      <c r="A220" s="31"/>
      <c r="B220" s="3" t="s">
        <v>799</v>
      </c>
      <c r="C220">
        <v>1</v>
      </c>
      <c r="D220">
        <v>0</v>
      </c>
      <c r="E220">
        <v>1</v>
      </c>
      <c r="F220">
        <v>0</v>
      </c>
      <c r="G220">
        <v>1</v>
      </c>
      <c r="J220">
        <f t="shared" si="17"/>
        <v>0</v>
      </c>
    </row>
    <row r="221" spans="1:10">
      <c r="A221" s="31"/>
      <c r="B221" s="3" t="s">
        <v>800</v>
      </c>
      <c r="C221">
        <v>1</v>
      </c>
      <c r="D221">
        <v>0</v>
      </c>
      <c r="E221">
        <v>1</v>
      </c>
      <c r="F221">
        <v>0</v>
      </c>
      <c r="G221">
        <v>1</v>
      </c>
      <c r="J221">
        <f t="shared" si="17"/>
        <v>0</v>
      </c>
    </row>
    <row r="222" spans="1:10">
      <c r="A222" s="31"/>
      <c r="B222" s="3" t="s">
        <v>801</v>
      </c>
      <c r="C222">
        <v>1</v>
      </c>
      <c r="D222">
        <v>0</v>
      </c>
      <c r="E222">
        <v>1</v>
      </c>
      <c r="F222">
        <v>0</v>
      </c>
      <c r="G222">
        <v>1</v>
      </c>
      <c r="J222">
        <f t="shared" si="17"/>
        <v>0</v>
      </c>
    </row>
    <row r="223" spans="1:10">
      <c r="A223" s="31"/>
      <c r="B223" s="3" t="s">
        <v>802</v>
      </c>
      <c r="C223">
        <v>1</v>
      </c>
      <c r="D223">
        <v>0</v>
      </c>
      <c r="E223">
        <v>1</v>
      </c>
      <c r="F223">
        <v>0</v>
      </c>
      <c r="G223">
        <v>1</v>
      </c>
      <c r="J223">
        <f t="shared" si="17"/>
        <v>0</v>
      </c>
    </row>
    <row r="224" spans="1:10">
      <c r="A224" s="31"/>
      <c r="B224" s="3" t="s">
        <v>803</v>
      </c>
      <c r="C224">
        <v>1</v>
      </c>
      <c r="D224">
        <v>0</v>
      </c>
      <c r="E224">
        <v>1</v>
      </c>
      <c r="F224">
        <v>0</v>
      </c>
      <c r="G224">
        <v>1</v>
      </c>
      <c r="J224">
        <f t="shared" si="17"/>
        <v>0</v>
      </c>
    </row>
    <row r="225" spans="1:10">
      <c r="A225" s="31"/>
      <c r="B225" s="3" t="s">
        <v>804</v>
      </c>
      <c r="C225">
        <v>1</v>
      </c>
      <c r="D225">
        <v>0</v>
      </c>
      <c r="E225">
        <v>1</v>
      </c>
      <c r="F225">
        <v>0</v>
      </c>
      <c r="G225">
        <v>1</v>
      </c>
      <c r="J225">
        <f t="shared" si="17"/>
        <v>0</v>
      </c>
    </row>
    <row r="226" spans="1:10">
      <c r="A226" s="31"/>
      <c r="B226" s="3" t="s">
        <v>805</v>
      </c>
      <c r="C226">
        <v>1</v>
      </c>
      <c r="D226">
        <v>0</v>
      </c>
      <c r="E226">
        <v>1</v>
      </c>
      <c r="F226">
        <v>0</v>
      </c>
      <c r="G226">
        <v>1</v>
      </c>
      <c r="J226">
        <f t="shared" si="17"/>
        <v>0</v>
      </c>
    </row>
    <row r="227" spans="1:10">
      <c r="A227" s="31"/>
      <c r="B227" s="3" t="s">
        <v>806</v>
      </c>
      <c r="C227">
        <v>1</v>
      </c>
      <c r="D227">
        <v>0</v>
      </c>
      <c r="E227">
        <v>1</v>
      </c>
      <c r="F227">
        <v>0</v>
      </c>
      <c r="G227">
        <v>1</v>
      </c>
      <c r="J227">
        <f t="shared" si="17"/>
        <v>0</v>
      </c>
    </row>
    <row r="228" spans="1:10">
      <c r="A228" s="31"/>
      <c r="B228" s="3" t="s">
        <v>807</v>
      </c>
      <c r="C228">
        <v>1</v>
      </c>
      <c r="D228">
        <v>0</v>
      </c>
      <c r="E228">
        <v>1</v>
      </c>
      <c r="F228">
        <v>0</v>
      </c>
      <c r="G228">
        <v>1</v>
      </c>
      <c r="J228">
        <f t="shared" si="17"/>
        <v>0</v>
      </c>
    </row>
    <row r="229" spans="1:10">
      <c r="A229" s="31"/>
      <c r="B229" s="3" t="s">
        <v>808</v>
      </c>
      <c r="C229">
        <v>1</v>
      </c>
      <c r="D229">
        <v>0</v>
      </c>
      <c r="E229">
        <v>0</v>
      </c>
      <c r="F229">
        <v>1</v>
      </c>
      <c r="G229">
        <v>1</v>
      </c>
      <c r="J229">
        <f t="shared" si="17"/>
        <v>0</v>
      </c>
    </row>
    <row r="230" spans="1:10">
      <c r="A230" s="31"/>
      <c r="B230" s="3" t="s">
        <v>809</v>
      </c>
      <c r="C230">
        <v>1</v>
      </c>
      <c r="D230">
        <v>0</v>
      </c>
      <c r="E230">
        <v>0</v>
      </c>
      <c r="F230">
        <v>1</v>
      </c>
      <c r="G230">
        <v>1</v>
      </c>
      <c r="J230">
        <f t="shared" si="17"/>
        <v>0</v>
      </c>
    </row>
    <row r="231" spans="1:10">
      <c r="A231" s="31"/>
      <c r="B231" s="3" t="s">
        <v>810</v>
      </c>
      <c r="C231">
        <v>1</v>
      </c>
      <c r="D231">
        <v>0</v>
      </c>
      <c r="E231">
        <v>0</v>
      </c>
      <c r="F231">
        <v>1</v>
      </c>
      <c r="G231">
        <v>1</v>
      </c>
      <c r="J231">
        <f t="shared" si="17"/>
        <v>0</v>
      </c>
    </row>
    <row r="232" spans="1:10">
      <c r="A232" s="31"/>
      <c r="B232" s="3" t="s">
        <v>811</v>
      </c>
      <c r="C232">
        <v>1</v>
      </c>
      <c r="D232">
        <v>0</v>
      </c>
      <c r="E232">
        <v>1</v>
      </c>
      <c r="F232">
        <v>0</v>
      </c>
      <c r="G232">
        <v>1</v>
      </c>
      <c r="J232">
        <f t="shared" si="17"/>
        <v>0</v>
      </c>
    </row>
    <row r="233" spans="1:10">
      <c r="A233" s="31"/>
      <c r="B233" s="3" t="s">
        <v>812</v>
      </c>
      <c r="C233">
        <v>1</v>
      </c>
      <c r="D233">
        <v>0</v>
      </c>
      <c r="E233">
        <v>0</v>
      </c>
      <c r="F233">
        <v>1</v>
      </c>
      <c r="G233">
        <v>1</v>
      </c>
      <c r="I233">
        <v>1</v>
      </c>
      <c r="J233">
        <f t="shared" si="17"/>
        <v>0</v>
      </c>
    </row>
    <row r="234" spans="1:10">
      <c r="A234" s="8"/>
      <c r="B234" s="3"/>
      <c r="C234">
        <f>SUM(C179:C233)</f>
        <v>50</v>
      </c>
      <c r="D234">
        <f t="shared" ref="D234:G234" si="18">SUM(D179:D233)</f>
        <v>5</v>
      </c>
      <c r="E234">
        <f t="shared" si="18"/>
        <v>51</v>
      </c>
      <c r="F234">
        <f t="shared" si="18"/>
        <v>4</v>
      </c>
      <c r="G234">
        <f t="shared" si="18"/>
        <v>55</v>
      </c>
      <c r="H234">
        <f>SUM(H179:H233)</f>
        <v>20</v>
      </c>
      <c r="I234">
        <f>SUM(I179:I233)</f>
        <v>1</v>
      </c>
      <c r="J234">
        <f>SUM(J179:J233)</f>
        <v>0</v>
      </c>
    </row>
    <row r="235" spans="1:10">
      <c r="C235">
        <f>C234/$G$234</f>
        <v>0.90909090909090906</v>
      </c>
      <c r="D235">
        <f t="shared" ref="D235:G235" si="19">D234/$G$234</f>
        <v>9.0909090909090912E-2</v>
      </c>
      <c r="E235">
        <f t="shared" si="19"/>
        <v>0.92727272727272725</v>
      </c>
      <c r="F235">
        <f t="shared" si="19"/>
        <v>7.2727272727272724E-2</v>
      </c>
      <c r="G235">
        <f t="shared" si="19"/>
        <v>1</v>
      </c>
      <c r="H235">
        <f>H234/$G$234</f>
        <v>0.36363636363636365</v>
      </c>
      <c r="I235">
        <f>I234/$G$234</f>
        <v>1.8181818181818181E-2</v>
      </c>
      <c r="J235" s="3">
        <f>(D234-J234)/$G$57</f>
        <v>9.0909090909090912E-2</v>
      </c>
    </row>
    <row r="236" spans="1:10">
      <c r="J236" s="3"/>
    </row>
    <row r="238" spans="1:10">
      <c r="A238" s="31" t="s">
        <v>837</v>
      </c>
      <c r="B238" s="3" t="s">
        <v>775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1</v>
      </c>
      <c r="J238">
        <f t="shared" ref="J238:J262" si="20">IF(AND(D238=1,F238=1),1,0)</f>
        <v>0</v>
      </c>
    </row>
    <row r="239" spans="1:10">
      <c r="A239" s="31"/>
      <c r="B239" s="3" t="s">
        <v>776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J239">
        <f t="shared" si="20"/>
        <v>0</v>
      </c>
    </row>
    <row r="240" spans="1:10">
      <c r="A240" s="31"/>
      <c r="B240" s="3" t="s">
        <v>777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1</v>
      </c>
      <c r="J240">
        <f t="shared" si="20"/>
        <v>0</v>
      </c>
    </row>
    <row r="241" spans="1:10">
      <c r="A241" s="31"/>
      <c r="B241" s="3" t="s">
        <v>778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J241">
        <f t="shared" si="20"/>
        <v>0</v>
      </c>
    </row>
    <row r="242" spans="1:10">
      <c r="A242" s="31"/>
      <c r="B242" s="3" t="s">
        <v>779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1</v>
      </c>
      <c r="J242">
        <f t="shared" si="20"/>
        <v>0</v>
      </c>
    </row>
    <row r="243" spans="1:10">
      <c r="A243" s="31"/>
      <c r="B243" s="3" t="s">
        <v>780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1</v>
      </c>
      <c r="J243">
        <f t="shared" si="20"/>
        <v>0</v>
      </c>
    </row>
    <row r="244" spans="1:10">
      <c r="A244" s="31"/>
      <c r="B244" s="3" t="s">
        <v>781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1</v>
      </c>
      <c r="J244">
        <f t="shared" si="20"/>
        <v>0</v>
      </c>
    </row>
    <row r="245" spans="1:10">
      <c r="A245" s="31"/>
      <c r="B245" s="3" t="s">
        <v>782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  <c r="J245">
        <f t="shared" si="20"/>
        <v>0</v>
      </c>
    </row>
    <row r="246" spans="1:10">
      <c r="A246" s="31"/>
      <c r="B246" s="3" t="s">
        <v>783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1</v>
      </c>
      <c r="J246">
        <f t="shared" si="20"/>
        <v>0</v>
      </c>
    </row>
    <row r="247" spans="1:10">
      <c r="A247" s="31"/>
      <c r="B247" s="3" t="s">
        <v>784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1</v>
      </c>
      <c r="J247">
        <f t="shared" si="20"/>
        <v>0</v>
      </c>
    </row>
    <row r="248" spans="1:10">
      <c r="A248" s="31"/>
      <c r="B248" s="3" t="s">
        <v>785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1</v>
      </c>
      <c r="J248">
        <f t="shared" si="20"/>
        <v>0</v>
      </c>
    </row>
    <row r="249" spans="1:10">
      <c r="A249" s="31"/>
      <c r="B249" s="3" t="s">
        <v>786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J249">
        <f t="shared" si="20"/>
        <v>0</v>
      </c>
    </row>
    <row r="250" spans="1:10">
      <c r="A250" s="31"/>
      <c r="B250" s="3" t="s">
        <v>787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1</v>
      </c>
      <c r="J250">
        <f t="shared" si="20"/>
        <v>0</v>
      </c>
    </row>
    <row r="251" spans="1:10">
      <c r="A251" s="31"/>
      <c r="B251" s="3" t="s">
        <v>788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1</v>
      </c>
      <c r="J251">
        <f t="shared" si="20"/>
        <v>0</v>
      </c>
    </row>
    <row r="252" spans="1:10">
      <c r="A252" s="31"/>
      <c r="B252" s="3" t="s">
        <v>789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J252">
        <f t="shared" si="20"/>
        <v>0</v>
      </c>
    </row>
    <row r="253" spans="1:10">
      <c r="A253" s="31"/>
      <c r="B253" s="3" t="s">
        <v>740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1</v>
      </c>
      <c r="J253">
        <f t="shared" si="20"/>
        <v>0</v>
      </c>
    </row>
    <row r="254" spans="1:10">
      <c r="A254" s="31"/>
      <c r="B254" s="3" t="s">
        <v>741</v>
      </c>
      <c r="C254">
        <v>0</v>
      </c>
      <c r="D254">
        <v>1</v>
      </c>
      <c r="E254">
        <v>1</v>
      </c>
      <c r="F254">
        <v>0</v>
      </c>
      <c r="G254">
        <v>1</v>
      </c>
      <c r="J254">
        <f t="shared" si="20"/>
        <v>0</v>
      </c>
    </row>
    <row r="255" spans="1:10">
      <c r="A255" s="31"/>
      <c r="B255" s="3" t="s">
        <v>742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J255">
        <f t="shared" si="20"/>
        <v>0</v>
      </c>
    </row>
    <row r="256" spans="1:10">
      <c r="A256" s="31"/>
      <c r="B256" s="3" t="s">
        <v>773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1</v>
      </c>
      <c r="J256">
        <f t="shared" si="20"/>
        <v>0</v>
      </c>
    </row>
    <row r="257" spans="1:10">
      <c r="A257" s="31"/>
      <c r="B257" s="3" t="s">
        <v>774</v>
      </c>
      <c r="C257">
        <v>1</v>
      </c>
      <c r="D257">
        <v>0</v>
      </c>
      <c r="E257">
        <v>1</v>
      </c>
      <c r="F257">
        <v>0</v>
      </c>
      <c r="G257">
        <v>1</v>
      </c>
      <c r="H257">
        <v>1</v>
      </c>
      <c r="J257">
        <f t="shared" si="20"/>
        <v>0</v>
      </c>
    </row>
    <row r="258" spans="1:10">
      <c r="A258" s="31"/>
      <c r="B258" s="3" t="s">
        <v>743</v>
      </c>
      <c r="C258">
        <v>0</v>
      </c>
      <c r="D258">
        <v>1</v>
      </c>
      <c r="E258">
        <v>1</v>
      </c>
      <c r="F258">
        <v>0</v>
      </c>
      <c r="G258">
        <v>1</v>
      </c>
      <c r="J258">
        <f t="shared" si="20"/>
        <v>0</v>
      </c>
    </row>
    <row r="259" spans="1:10">
      <c r="A259" s="31"/>
      <c r="B259" s="3" t="s">
        <v>744</v>
      </c>
      <c r="C259">
        <v>1</v>
      </c>
      <c r="D259">
        <v>0</v>
      </c>
      <c r="E259">
        <v>1</v>
      </c>
      <c r="F259">
        <v>0</v>
      </c>
      <c r="G259">
        <v>1</v>
      </c>
      <c r="H259">
        <v>1</v>
      </c>
      <c r="J259">
        <f t="shared" si="20"/>
        <v>0</v>
      </c>
    </row>
    <row r="260" spans="1:10">
      <c r="A260" s="31"/>
      <c r="B260" s="3" t="s">
        <v>745</v>
      </c>
      <c r="C260">
        <v>1</v>
      </c>
      <c r="D260">
        <v>0</v>
      </c>
      <c r="E260">
        <v>1</v>
      </c>
      <c r="F260">
        <v>0</v>
      </c>
      <c r="G260">
        <v>1</v>
      </c>
      <c r="J260">
        <f t="shared" si="20"/>
        <v>0</v>
      </c>
    </row>
    <row r="261" spans="1:10">
      <c r="A261" s="31"/>
      <c r="B261" s="3" t="s">
        <v>790</v>
      </c>
      <c r="C261">
        <v>0</v>
      </c>
      <c r="D261">
        <v>1</v>
      </c>
      <c r="E261">
        <v>1</v>
      </c>
      <c r="F261">
        <v>0</v>
      </c>
      <c r="G261">
        <v>1</v>
      </c>
      <c r="J261">
        <f t="shared" si="20"/>
        <v>0</v>
      </c>
    </row>
    <row r="262" spans="1:10">
      <c r="A262" s="31"/>
      <c r="B262" s="3" t="s">
        <v>791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1</v>
      </c>
      <c r="J262">
        <f t="shared" si="20"/>
        <v>0</v>
      </c>
    </row>
    <row r="263" spans="1:10">
      <c r="A263" s="31"/>
      <c r="B263" s="3" t="s">
        <v>746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  <c r="J263">
        <f t="shared" ref="J263:J292" si="21">IF(AND(D263=1,F263=1),1,0)</f>
        <v>0</v>
      </c>
    </row>
    <row r="264" spans="1:10">
      <c r="A264" s="31"/>
      <c r="B264" s="3" t="s">
        <v>747</v>
      </c>
      <c r="C264">
        <v>0</v>
      </c>
      <c r="D264">
        <v>1</v>
      </c>
      <c r="E264">
        <v>1</v>
      </c>
      <c r="F264">
        <v>0</v>
      </c>
      <c r="G264">
        <v>1</v>
      </c>
      <c r="J264">
        <f t="shared" si="21"/>
        <v>0</v>
      </c>
    </row>
    <row r="265" spans="1:10">
      <c r="A265" s="31"/>
      <c r="B265" s="3" t="s">
        <v>748</v>
      </c>
      <c r="C265">
        <v>0</v>
      </c>
      <c r="D265">
        <v>1</v>
      </c>
      <c r="E265">
        <v>1</v>
      </c>
      <c r="F265">
        <v>0</v>
      </c>
      <c r="G265">
        <v>1</v>
      </c>
      <c r="J265">
        <f t="shared" si="21"/>
        <v>0</v>
      </c>
    </row>
    <row r="266" spans="1:10">
      <c r="A266" s="31"/>
      <c r="B266" s="3" t="s">
        <v>792</v>
      </c>
      <c r="C266">
        <v>0</v>
      </c>
      <c r="D266">
        <v>1</v>
      </c>
      <c r="E266">
        <v>0</v>
      </c>
      <c r="F266">
        <v>1</v>
      </c>
      <c r="G266">
        <v>1</v>
      </c>
      <c r="J266">
        <f t="shared" si="21"/>
        <v>1</v>
      </c>
    </row>
    <row r="267" spans="1:10">
      <c r="A267" s="31"/>
      <c r="B267" s="3" t="s">
        <v>793</v>
      </c>
      <c r="C267">
        <v>0</v>
      </c>
      <c r="D267">
        <v>1</v>
      </c>
      <c r="E267">
        <v>1</v>
      </c>
      <c r="F267">
        <v>0</v>
      </c>
      <c r="G267">
        <v>1</v>
      </c>
      <c r="J267">
        <f t="shared" si="21"/>
        <v>0</v>
      </c>
    </row>
    <row r="268" spans="1:10">
      <c r="A268" s="31"/>
      <c r="B268" s="3" t="s">
        <v>749</v>
      </c>
      <c r="C268">
        <v>0</v>
      </c>
      <c r="D268">
        <v>1</v>
      </c>
      <c r="E268">
        <v>1</v>
      </c>
      <c r="F268">
        <v>0</v>
      </c>
      <c r="G268">
        <v>1</v>
      </c>
      <c r="J268">
        <f t="shared" si="21"/>
        <v>0</v>
      </c>
    </row>
    <row r="269" spans="1:10">
      <c r="A269" s="31"/>
      <c r="B269" s="3" t="s">
        <v>750</v>
      </c>
      <c r="C269">
        <v>0</v>
      </c>
      <c r="D269">
        <v>1</v>
      </c>
      <c r="E269">
        <v>1</v>
      </c>
      <c r="F269">
        <v>0</v>
      </c>
      <c r="G269">
        <v>1</v>
      </c>
      <c r="J269">
        <f t="shared" si="21"/>
        <v>0</v>
      </c>
    </row>
    <row r="270" spans="1:10">
      <c r="A270" s="31"/>
      <c r="B270" s="3" t="s">
        <v>751</v>
      </c>
      <c r="C270">
        <v>1</v>
      </c>
      <c r="D270">
        <v>0</v>
      </c>
      <c r="E270">
        <v>1</v>
      </c>
      <c r="F270">
        <v>0</v>
      </c>
      <c r="G270">
        <v>1</v>
      </c>
      <c r="H270">
        <v>1</v>
      </c>
      <c r="J270">
        <f t="shared" si="21"/>
        <v>0</v>
      </c>
    </row>
    <row r="271" spans="1:10">
      <c r="A271" s="31"/>
      <c r="B271" s="3" t="s">
        <v>794</v>
      </c>
      <c r="C271">
        <v>0</v>
      </c>
      <c r="D271">
        <v>1</v>
      </c>
      <c r="E271">
        <v>1</v>
      </c>
      <c r="F271">
        <v>0</v>
      </c>
      <c r="G271">
        <v>1</v>
      </c>
      <c r="J271">
        <f t="shared" si="21"/>
        <v>0</v>
      </c>
    </row>
    <row r="272" spans="1:10">
      <c r="A272" s="31"/>
      <c r="B272" s="3" t="s">
        <v>795</v>
      </c>
      <c r="C272">
        <v>1</v>
      </c>
      <c r="D272">
        <v>0</v>
      </c>
      <c r="E272">
        <v>1</v>
      </c>
      <c r="F272">
        <v>0</v>
      </c>
      <c r="G272">
        <v>1</v>
      </c>
      <c r="J272">
        <f t="shared" si="21"/>
        <v>0</v>
      </c>
    </row>
    <row r="273" spans="1:10">
      <c r="A273" s="31"/>
      <c r="B273" s="3" t="s">
        <v>752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1</v>
      </c>
      <c r="J273">
        <f t="shared" si="21"/>
        <v>0</v>
      </c>
    </row>
    <row r="274" spans="1:10">
      <c r="A274" s="31"/>
      <c r="B274" s="3" t="s">
        <v>753</v>
      </c>
      <c r="C274">
        <v>1</v>
      </c>
      <c r="D274">
        <v>0</v>
      </c>
      <c r="E274">
        <v>1</v>
      </c>
      <c r="F274">
        <v>0</v>
      </c>
      <c r="G274">
        <v>1</v>
      </c>
      <c r="H274">
        <v>1</v>
      </c>
      <c r="J274">
        <f t="shared" si="21"/>
        <v>0</v>
      </c>
    </row>
    <row r="275" spans="1:10">
      <c r="A275" s="31"/>
      <c r="B275" s="3" t="s">
        <v>754</v>
      </c>
      <c r="C275">
        <v>1</v>
      </c>
      <c r="D275">
        <v>0</v>
      </c>
      <c r="E275">
        <v>1</v>
      </c>
      <c r="F275">
        <v>0</v>
      </c>
      <c r="G275">
        <v>1</v>
      </c>
      <c r="J275">
        <f t="shared" si="21"/>
        <v>0</v>
      </c>
    </row>
    <row r="276" spans="1:10">
      <c r="A276" s="31"/>
      <c r="B276" s="3" t="s">
        <v>796</v>
      </c>
      <c r="C276">
        <v>1</v>
      </c>
      <c r="D276">
        <v>0</v>
      </c>
      <c r="E276">
        <v>1</v>
      </c>
      <c r="F276">
        <v>0</v>
      </c>
      <c r="G276">
        <v>1</v>
      </c>
      <c r="H276">
        <v>1</v>
      </c>
      <c r="J276">
        <f t="shared" si="21"/>
        <v>0</v>
      </c>
    </row>
    <row r="277" spans="1:10">
      <c r="A277" s="31"/>
      <c r="B277" s="3" t="s">
        <v>797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1</v>
      </c>
      <c r="J277">
        <f t="shared" si="21"/>
        <v>0</v>
      </c>
    </row>
    <row r="278" spans="1:10">
      <c r="A278" s="31"/>
      <c r="B278" s="3" t="s">
        <v>798</v>
      </c>
      <c r="C278">
        <v>1</v>
      </c>
      <c r="D278">
        <v>0</v>
      </c>
      <c r="E278">
        <v>1</v>
      </c>
      <c r="F278">
        <v>0</v>
      </c>
      <c r="G278">
        <v>1</v>
      </c>
      <c r="H278">
        <v>1</v>
      </c>
      <c r="J278">
        <f t="shared" si="21"/>
        <v>0</v>
      </c>
    </row>
    <row r="279" spans="1:10">
      <c r="A279" s="31"/>
      <c r="B279" s="3" t="s">
        <v>799</v>
      </c>
      <c r="C279">
        <v>1</v>
      </c>
      <c r="D279">
        <v>0</v>
      </c>
      <c r="E279">
        <v>1</v>
      </c>
      <c r="F279">
        <v>0</v>
      </c>
      <c r="G279">
        <v>1</v>
      </c>
      <c r="J279">
        <f t="shared" si="21"/>
        <v>0</v>
      </c>
    </row>
    <row r="280" spans="1:10">
      <c r="A280" s="31"/>
      <c r="B280" s="3" t="s">
        <v>800</v>
      </c>
      <c r="C280">
        <v>1</v>
      </c>
      <c r="D280">
        <v>0</v>
      </c>
      <c r="E280">
        <v>1</v>
      </c>
      <c r="F280">
        <v>0</v>
      </c>
      <c r="G280">
        <v>1</v>
      </c>
      <c r="H280">
        <v>1</v>
      </c>
      <c r="J280">
        <f t="shared" si="21"/>
        <v>0</v>
      </c>
    </row>
    <row r="281" spans="1:10">
      <c r="A281" s="31"/>
      <c r="B281" s="3" t="s">
        <v>801</v>
      </c>
      <c r="C281">
        <v>1</v>
      </c>
      <c r="D281">
        <v>0</v>
      </c>
      <c r="E281">
        <v>1</v>
      </c>
      <c r="F281">
        <v>0</v>
      </c>
      <c r="G281">
        <v>1</v>
      </c>
      <c r="J281">
        <f t="shared" si="21"/>
        <v>0</v>
      </c>
    </row>
    <row r="282" spans="1:10">
      <c r="A282" s="31"/>
      <c r="B282" s="3" t="s">
        <v>802</v>
      </c>
      <c r="C282">
        <v>1</v>
      </c>
      <c r="D282">
        <v>0</v>
      </c>
      <c r="E282">
        <v>1</v>
      </c>
      <c r="F282">
        <v>0</v>
      </c>
      <c r="G282">
        <v>1</v>
      </c>
      <c r="J282">
        <f t="shared" si="21"/>
        <v>0</v>
      </c>
    </row>
    <row r="283" spans="1:10">
      <c r="A283" s="31"/>
      <c r="B283" s="3" t="s">
        <v>803</v>
      </c>
      <c r="C283">
        <v>1</v>
      </c>
      <c r="D283">
        <v>0</v>
      </c>
      <c r="E283">
        <v>1</v>
      </c>
      <c r="F283">
        <v>0</v>
      </c>
      <c r="G283">
        <v>1</v>
      </c>
      <c r="J283">
        <f t="shared" si="21"/>
        <v>0</v>
      </c>
    </row>
    <row r="284" spans="1:10">
      <c r="A284" s="31"/>
      <c r="B284" s="3" t="s">
        <v>804</v>
      </c>
      <c r="C284">
        <v>1</v>
      </c>
      <c r="D284">
        <v>0</v>
      </c>
      <c r="E284">
        <v>1</v>
      </c>
      <c r="F284">
        <v>0</v>
      </c>
      <c r="G284">
        <v>1</v>
      </c>
      <c r="H284">
        <v>1</v>
      </c>
      <c r="J284">
        <f t="shared" si="21"/>
        <v>0</v>
      </c>
    </row>
    <row r="285" spans="1:10">
      <c r="A285" s="31"/>
      <c r="B285" s="3" t="s">
        <v>805</v>
      </c>
      <c r="C285">
        <v>1</v>
      </c>
      <c r="D285">
        <v>0</v>
      </c>
      <c r="E285">
        <v>1</v>
      </c>
      <c r="F285">
        <v>0</v>
      </c>
      <c r="G285">
        <v>1</v>
      </c>
      <c r="J285">
        <f t="shared" si="21"/>
        <v>0</v>
      </c>
    </row>
    <row r="286" spans="1:10">
      <c r="A286" s="31"/>
      <c r="B286" s="3" t="s">
        <v>806</v>
      </c>
      <c r="C286">
        <v>1</v>
      </c>
      <c r="D286">
        <v>0</v>
      </c>
      <c r="E286">
        <v>1</v>
      </c>
      <c r="F286">
        <v>0</v>
      </c>
      <c r="G286">
        <v>1</v>
      </c>
      <c r="J286">
        <f t="shared" si="21"/>
        <v>0</v>
      </c>
    </row>
    <row r="287" spans="1:10">
      <c r="A287" s="31"/>
      <c r="B287" s="3" t="s">
        <v>807</v>
      </c>
      <c r="C287">
        <v>1</v>
      </c>
      <c r="D287">
        <v>0</v>
      </c>
      <c r="E287">
        <v>1</v>
      </c>
      <c r="F287">
        <v>0</v>
      </c>
      <c r="G287">
        <v>1</v>
      </c>
      <c r="J287">
        <f t="shared" si="21"/>
        <v>0</v>
      </c>
    </row>
    <row r="288" spans="1:10">
      <c r="A288" s="31"/>
      <c r="B288" s="3" t="s">
        <v>808</v>
      </c>
      <c r="C288">
        <v>1</v>
      </c>
      <c r="D288">
        <v>0</v>
      </c>
      <c r="E288">
        <v>1</v>
      </c>
      <c r="F288">
        <v>0</v>
      </c>
      <c r="G288">
        <v>1</v>
      </c>
      <c r="J288">
        <f t="shared" si="21"/>
        <v>0</v>
      </c>
    </row>
    <row r="289" spans="1:10">
      <c r="A289" s="31"/>
      <c r="B289" s="3" t="s">
        <v>809</v>
      </c>
      <c r="C289">
        <v>1</v>
      </c>
      <c r="D289">
        <v>0</v>
      </c>
      <c r="E289">
        <v>1</v>
      </c>
      <c r="F289">
        <v>0</v>
      </c>
      <c r="G289">
        <v>1</v>
      </c>
      <c r="J289">
        <f t="shared" si="21"/>
        <v>0</v>
      </c>
    </row>
    <row r="290" spans="1:10">
      <c r="A290" s="31"/>
      <c r="B290" s="3" t="s">
        <v>810</v>
      </c>
      <c r="C290">
        <v>1</v>
      </c>
      <c r="D290">
        <v>0</v>
      </c>
      <c r="E290">
        <v>1</v>
      </c>
      <c r="F290">
        <v>0</v>
      </c>
      <c r="G290">
        <v>1</v>
      </c>
      <c r="J290">
        <f t="shared" si="21"/>
        <v>0</v>
      </c>
    </row>
    <row r="291" spans="1:10">
      <c r="A291" s="31"/>
      <c r="B291" s="3" t="s">
        <v>811</v>
      </c>
      <c r="C291">
        <v>1</v>
      </c>
      <c r="D291">
        <v>0</v>
      </c>
      <c r="E291">
        <v>1</v>
      </c>
      <c r="F291">
        <v>0</v>
      </c>
      <c r="G291">
        <v>1</v>
      </c>
      <c r="J291">
        <f t="shared" si="21"/>
        <v>0</v>
      </c>
    </row>
    <row r="292" spans="1:10">
      <c r="A292" s="31"/>
      <c r="B292" s="3" t="s">
        <v>812</v>
      </c>
      <c r="C292">
        <v>1</v>
      </c>
      <c r="D292">
        <v>0</v>
      </c>
      <c r="E292">
        <v>0</v>
      </c>
      <c r="F292">
        <v>1</v>
      </c>
      <c r="G292">
        <v>1</v>
      </c>
      <c r="J292">
        <f t="shared" si="21"/>
        <v>0</v>
      </c>
    </row>
    <row r="293" spans="1:10">
      <c r="C293">
        <f>SUM(C238:C292)</f>
        <v>45</v>
      </c>
      <c r="D293">
        <f t="shared" ref="D293:G293" si="22">SUM(D238:D292)</f>
        <v>10</v>
      </c>
      <c r="E293">
        <f t="shared" si="22"/>
        <v>53</v>
      </c>
      <c r="F293">
        <f t="shared" si="22"/>
        <v>2</v>
      </c>
      <c r="G293">
        <f t="shared" si="22"/>
        <v>55</v>
      </c>
      <c r="H293">
        <f>SUM(H238:H292)</f>
        <v>30</v>
      </c>
      <c r="I293">
        <f>SUM(I238:I292)</f>
        <v>0</v>
      </c>
      <c r="J293">
        <f>SUM(J238:J292)</f>
        <v>1</v>
      </c>
    </row>
    <row r="294" spans="1:10">
      <c r="C294">
        <f>C293/$G$293</f>
        <v>0.81818181818181823</v>
      </c>
      <c r="D294">
        <f t="shared" ref="D294:G294" si="23">D293/$G$293</f>
        <v>0.18181818181818182</v>
      </c>
      <c r="E294">
        <f t="shared" si="23"/>
        <v>0.96363636363636362</v>
      </c>
      <c r="F294">
        <f t="shared" si="23"/>
        <v>3.6363636363636362E-2</v>
      </c>
      <c r="G294">
        <f t="shared" si="23"/>
        <v>1</v>
      </c>
      <c r="H294">
        <f>H293/$G$293</f>
        <v>0.54545454545454541</v>
      </c>
      <c r="J294">
        <f>(D293-J293)/$G$57</f>
        <v>0.16363636363636364</v>
      </c>
    </row>
  </sheetData>
  <mergeCells count="11">
    <mergeCell ref="M3:M8"/>
    <mergeCell ref="A2:A56"/>
    <mergeCell ref="A61:A115"/>
    <mergeCell ref="AK13:AK18"/>
    <mergeCell ref="A120:A174"/>
    <mergeCell ref="A179:A233"/>
    <mergeCell ref="A238:A292"/>
    <mergeCell ref="U13:U18"/>
    <mergeCell ref="AC13:AC18"/>
    <mergeCell ref="M26:M31"/>
    <mergeCell ref="M13:M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D1" workbookViewId="0">
      <selection activeCell="Y17" sqref="Y17"/>
    </sheetView>
  </sheetViews>
  <sheetFormatPr baseColWidth="10" defaultRowHeight="15" x14ac:dyDescent="0"/>
  <cols>
    <col min="12" max="13" width="12.6640625" customWidth="1"/>
    <col min="14" max="14" width="14.6640625" customWidth="1"/>
    <col min="15" max="15" width="15.33203125" customWidth="1"/>
  </cols>
  <sheetData>
    <row r="1" spans="1:29">
      <c r="C1" t="s">
        <v>767</v>
      </c>
      <c r="D1" t="s">
        <v>738</v>
      </c>
      <c r="E1" t="s">
        <v>768</v>
      </c>
      <c r="F1" t="s">
        <v>761</v>
      </c>
      <c r="G1" t="s">
        <v>765</v>
      </c>
      <c r="H1" t="s">
        <v>769</v>
      </c>
      <c r="I1" t="s">
        <v>766</v>
      </c>
      <c r="J1" t="s">
        <v>770</v>
      </c>
      <c r="K1" t="s">
        <v>816</v>
      </c>
      <c r="L1" t="s">
        <v>821</v>
      </c>
      <c r="M1" t="s">
        <v>865</v>
      </c>
      <c r="N1" t="s">
        <v>864</v>
      </c>
      <c r="O1" t="s">
        <v>862</v>
      </c>
    </row>
    <row r="2" spans="1:29" ht="15" customHeight="1">
      <c r="A2" s="27" t="s">
        <v>675</v>
      </c>
      <c r="B2" t="s">
        <v>775</v>
      </c>
      <c r="C2">
        <v>1</v>
      </c>
      <c r="E2">
        <v>1</v>
      </c>
      <c r="I2">
        <v>1</v>
      </c>
      <c r="J2">
        <v>1</v>
      </c>
      <c r="L2">
        <v>1</v>
      </c>
      <c r="N2">
        <v>1</v>
      </c>
      <c r="S2" t="s">
        <v>767</v>
      </c>
      <c r="T2" t="s">
        <v>738</v>
      </c>
      <c r="U2" s="12" t="s">
        <v>765</v>
      </c>
      <c r="V2" t="s">
        <v>768</v>
      </c>
      <c r="W2" t="s">
        <v>761</v>
      </c>
      <c r="X2" s="12" t="s">
        <v>843</v>
      </c>
      <c r="Y2" s="12" t="s">
        <v>766</v>
      </c>
      <c r="Z2" t="s">
        <v>769</v>
      </c>
      <c r="AA2" s="12" t="s">
        <v>863</v>
      </c>
      <c r="AB2" s="12" t="s">
        <v>866</v>
      </c>
      <c r="AC2" s="12" t="s">
        <v>770</v>
      </c>
    </row>
    <row r="3" spans="1:29">
      <c r="A3" s="27"/>
      <c r="B3" t="s">
        <v>776</v>
      </c>
      <c r="C3">
        <v>1</v>
      </c>
      <c r="E3">
        <v>1</v>
      </c>
      <c r="I3">
        <v>1</v>
      </c>
      <c r="J3">
        <v>1</v>
      </c>
      <c r="S3">
        <v>0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</row>
    <row r="4" spans="1:29">
      <c r="A4" s="27"/>
      <c r="B4" t="s">
        <v>777</v>
      </c>
      <c r="C4">
        <v>1</v>
      </c>
      <c r="E4">
        <v>1</v>
      </c>
      <c r="I4">
        <v>1</v>
      </c>
      <c r="J4">
        <v>1</v>
      </c>
      <c r="L4">
        <v>1</v>
      </c>
    </row>
    <row r="5" spans="1:29">
      <c r="A5" s="27"/>
      <c r="B5" t="s">
        <v>778</v>
      </c>
      <c r="C5">
        <v>1</v>
      </c>
      <c r="E5">
        <v>1</v>
      </c>
      <c r="I5">
        <v>1</v>
      </c>
      <c r="J5">
        <v>1</v>
      </c>
      <c r="K5">
        <v>1</v>
      </c>
      <c r="L5">
        <v>1</v>
      </c>
      <c r="O5">
        <v>1</v>
      </c>
    </row>
    <row r="6" spans="1:29">
      <c r="A6" s="27"/>
      <c r="B6" t="s">
        <v>779</v>
      </c>
      <c r="C6">
        <v>1</v>
      </c>
      <c r="E6">
        <v>1</v>
      </c>
      <c r="I6">
        <v>1</v>
      </c>
      <c r="J6">
        <v>1</v>
      </c>
      <c r="L6">
        <v>1</v>
      </c>
      <c r="O6">
        <v>1</v>
      </c>
      <c r="S6" s="12" t="s">
        <v>867</v>
      </c>
      <c r="T6" s="11" t="s">
        <v>868</v>
      </c>
      <c r="U6" s="12" t="s">
        <v>869</v>
      </c>
      <c r="V6" s="12" t="s">
        <v>870</v>
      </c>
      <c r="W6" s="12" t="s">
        <v>871</v>
      </c>
      <c r="X6" s="12" t="s">
        <v>872</v>
      </c>
      <c r="Y6" s="11" t="s">
        <v>873</v>
      </c>
      <c r="Z6" s="12" t="s">
        <v>874</v>
      </c>
      <c r="AA6" s="12" t="s">
        <v>875</v>
      </c>
    </row>
    <row r="7" spans="1:29">
      <c r="A7" s="27"/>
      <c r="B7" t="s">
        <v>780</v>
      </c>
      <c r="C7">
        <v>1</v>
      </c>
      <c r="E7">
        <v>1</v>
      </c>
      <c r="I7">
        <v>1</v>
      </c>
      <c r="J7">
        <v>1</v>
      </c>
      <c r="K7">
        <v>1</v>
      </c>
      <c r="O7">
        <v>1</v>
      </c>
      <c r="S7">
        <v>0.25454545454545402</v>
      </c>
      <c r="T7" s="11">
        <v>1.8181818181818101E-2</v>
      </c>
      <c r="U7">
        <v>0.54545454545454497</v>
      </c>
      <c r="V7">
        <v>0.49090909090909002</v>
      </c>
      <c r="W7">
        <v>0.49090909090909002</v>
      </c>
      <c r="X7">
        <v>0.30909090909090903</v>
      </c>
      <c r="Y7" s="11">
        <v>1.8181818181818101E-2</v>
      </c>
      <c r="Z7">
        <v>0.18181818181818099</v>
      </c>
      <c r="AA7">
        <v>0.381818181818181</v>
      </c>
    </row>
    <row r="8" spans="1:29">
      <c r="A8" s="27"/>
      <c r="B8" t="s">
        <v>781</v>
      </c>
      <c r="C8">
        <v>1</v>
      </c>
      <c r="E8">
        <v>1</v>
      </c>
      <c r="I8">
        <v>1</v>
      </c>
      <c r="J8">
        <v>1</v>
      </c>
      <c r="K8">
        <v>1</v>
      </c>
      <c r="L8">
        <v>1</v>
      </c>
      <c r="O8">
        <v>1</v>
      </c>
    </row>
    <row r="9" spans="1:29">
      <c r="A9" s="27"/>
      <c r="B9" t="s">
        <v>782</v>
      </c>
      <c r="C9">
        <v>1</v>
      </c>
      <c r="E9">
        <v>1</v>
      </c>
      <c r="I9">
        <v>1</v>
      </c>
      <c r="J9">
        <v>1</v>
      </c>
      <c r="K9">
        <v>1</v>
      </c>
      <c r="L9">
        <v>1</v>
      </c>
      <c r="O9">
        <v>1</v>
      </c>
    </row>
    <row r="10" spans="1:29">
      <c r="A10" s="27"/>
      <c r="B10" t="s">
        <v>783</v>
      </c>
      <c r="C10">
        <v>1</v>
      </c>
      <c r="E10">
        <v>1</v>
      </c>
      <c r="H10">
        <v>1</v>
      </c>
      <c r="J10">
        <v>1</v>
      </c>
      <c r="K10">
        <v>1</v>
      </c>
      <c r="L10">
        <v>1</v>
      </c>
      <c r="O10">
        <v>1</v>
      </c>
    </row>
    <row r="11" spans="1:29">
      <c r="A11" s="27"/>
      <c r="B11" t="s">
        <v>784</v>
      </c>
      <c r="C11">
        <v>1</v>
      </c>
      <c r="E11">
        <v>1</v>
      </c>
      <c r="I11">
        <v>1</v>
      </c>
      <c r="J11">
        <v>1</v>
      </c>
      <c r="L11">
        <v>1</v>
      </c>
    </row>
    <row r="12" spans="1:29">
      <c r="A12" s="27"/>
      <c r="B12" t="s">
        <v>785</v>
      </c>
      <c r="C12">
        <v>1</v>
      </c>
      <c r="E12">
        <v>1</v>
      </c>
      <c r="I12">
        <v>1</v>
      </c>
      <c r="J12">
        <v>1</v>
      </c>
      <c r="K12">
        <v>1</v>
      </c>
      <c r="L12">
        <v>1</v>
      </c>
      <c r="O12">
        <v>1</v>
      </c>
    </row>
    <row r="13" spans="1:29">
      <c r="A13" s="27"/>
      <c r="B13" t="s">
        <v>786</v>
      </c>
      <c r="C13">
        <v>1</v>
      </c>
      <c r="E13">
        <v>1</v>
      </c>
      <c r="I13">
        <v>1</v>
      </c>
      <c r="J13">
        <v>1</v>
      </c>
      <c r="K13">
        <v>1</v>
      </c>
      <c r="O13">
        <v>1</v>
      </c>
    </row>
    <row r="14" spans="1:29">
      <c r="A14" s="27"/>
      <c r="B14" t="s">
        <v>787</v>
      </c>
      <c r="C14">
        <v>1</v>
      </c>
      <c r="E14">
        <v>1</v>
      </c>
      <c r="I14">
        <v>1</v>
      </c>
      <c r="J14">
        <v>1</v>
      </c>
      <c r="L14">
        <v>1</v>
      </c>
    </row>
    <row r="15" spans="1:29">
      <c r="A15" s="27"/>
      <c r="B15" t="s">
        <v>788</v>
      </c>
      <c r="C15">
        <v>1</v>
      </c>
      <c r="E15">
        <v>1</v>
      </c>
      <c r="I15">
        <v>1</v>
      </c>
      <c r="J15">
        <v>1</v>
      </c>
      <c r="K15">
        <v>1</v>
      </c>
      <c r="O15">
        <v>1</v>
      </c>
    </row>
    <row r="16" spans="1:29">
      <c r="A16" s="27"/>
      <c r="B16" t="s">
        <v>789</v>
      </c>
      <c r="C16">
        <v>1</v>
      </c>
      <c r="E16">
        <v>1</v>
      </c>
      <c r="I16">
        <v>1</v>
      </c>
      <c r="J16">
        <v>1</v>
      </c>
      <c r="K16">
        <v>1</v>
      </c>
    </row>
    <row r="17" spans="1:15" ht="15" customHeight="1">
      <c r="A17" s="27"/>
      <c r="B17" t="s">
        <v>740</v>
      </c>
      <c r="C17">
        <v>1</v>
      </c>
      <c r="E17">
        <v>1</v>
      </c>
      <c r="H17">
        <v>1</v>
      </c>
      <c r="J17">
        <v>1</v>
      </c>
      <c r="L17">
        <v>1</v>
      </c>
      <c r="O17">
        <v>1</v>
      </c>
    </row>
    <row r="18" spans="1:15">
      <c r="A18" s="27"/>
      <c r="B18" t="s">
        <v>741</v>
      </c>
      <c r="C18">
        <v>1</v>
      </c>
      <c r="E18">
        <v>1</v>
      </c>
      <c r="I18">
        <v>1</v>
      </c>
      <c r="J18">
        <v>1</v>
      </c>
    </row>
    <row r="19" spans="1:15">
      <c r="A19" s="27"/>
      <c r="B19" t="s">
        <v>742</v>
      </c>
      <c r="D19">
        <v>1</v>
      </c>
      <c r="E19">
        <v>1</v>
      </c>
      <c r="H19">
        <v>1</v>
      </c>
      <c r="J19">
        <v>1</v>
      </c>
      <c r="O19">
        <v>1</v>
      </c>
    </row>
    <row r="20" spans="1:15">
      <c r="A20" s="27"/>
      <c r="B20" t="s">
        <v>773</v>
      </c>
      <c r="C20">
        <v>1</v>
      </c>
      <c r="E20">
        <v>1</v>
      </c>
      <c r="I20">
        <v>1</v>
      </c>
      <c r="J20">
        <v>1</v>
      </c>
    </row>
    <row r="21" spans="1:15">
      <c r="A21" s="27"/>
      <c r="B21" t="s">
        <v>774</v>
      </c>
      <c r="D21">
        <v>1</v>
      </c>
      <c r="F21">
        <v>1</v>
      </c>
      <c r="H21">
        <v>1</v>
      </c>
      <c r="J21">
        <v>1</v>
      </c>
      <c r="N21">
        <v>1</v>
      </c>
      <c r="O21">
        <v>1</v>
      </c>
    </row>
    <row r="22" spans="1:15">
      <c r="A22" s="27"/>
      <c r="B22" t="s">
        <v>743</v>
      </c>
      <c r="C22">
        <v>1</v>
      </c>
      <c r="E22">
        <v>1</v>
      </c>
      <c r="I22">
        <v>1</v>
      </c>
      <c r="J22">
        <v>1</v>
      </c>
      <c r="N22">
        <v>1</v>
      </c>
      <c r="O22">
        <v>1</v>
      </c>
    </row>
    <row r="23" spans="1:15">
      <c r="A23" s="27"/>
      <c r="B23" t="s">
        <v>744</v>
      </c>
      <c r="C23">
        <v>1</v>
      </c>
      <c r="E23">
        <v>1</v>
      </c>
      <c r="I23">
        <v>1</v>
      </c>
      <c r="J23">
        <v>1</v>
      </c>
      <c r="O23">
        <v>1</v>
      </c>
    </row>
    <row r="24" spans="1:15">
      <c r="A24" s="27"/>
      <c r="B24" t="s">
        <v>745</v>
      </c>
      <c r="C24">
        <v>1</v>
      </c>
      <c r="E24">
        <v>1</v>
      </c>
      <c r="H24">
        <v>1</v>
      </c>
      <c r="J24">
        <v>1</v>
      </c>
      <c r="N24">
        <v>1</v>
      </c>
      <c r="O24">
        <v>1</v>
      </c>
    </row>
    <row r="25" spans="1:15">
      <c r="A25" s="27"/>
      <c r="B25" t="s">
        <v>790</v>
      </c>
      <c r="D25">
        <v>1</v>
      </c>
      <c r="F25">
        <v>1</v>
      </c>
      <c r="H25">
        <v>1</v>
      </c>
      <c r="J25">
        <v>1</v>
      </c>
      <c r="O25">
        <v>1</v>
      </c>
    </row>
    <row r="26" spans="1:15">
      <c r="A26" s="27"/>
      <c r="B26" t="s">
        <v>791</v>
      </c>
      <c r="C26">
        <v>1</v>
      </c>
      <c r="E26">
        <v>1</v>
      </c>
      <c r="I26">
        <v>1</v>
      </c>
      <c r="J26">
        <v>1</v>
      </c>
      <c r="O26">
        <v>1</v>
      </c>
    </row>
    <row r="27" spans="1:15">
      <c r="A27" s="27"/>
      <c r="B27" t="s">
        <v>746</v>
      </c>
      <c r="C27">
        <v>1</v>
      </c>
      <c r="F27">
        <v>1</v>
      </c>
      <c r="H27">
        <v>1</v>
      </c>
      <c r="J27">
        <v>1</v>
      </c>
    </row>
    <row r="28" spans="1:15">
      <c r="A28" s="27"/>
      <c r="B28" t="s">
        <v>747</v>
      </c>
      <c r="C28">
        <v>1</v>
      </c>
      <c r="E28">
        <v>1</v>
      </c>
      <c r="I28">
        <v>1</v>
      </c>
      <c r="J28">
        <v>1</v>
      </c>
      <c r="N28">
        <v>1</v>
      </c>
      <c r="O28">
        <v>1</v>
      </c>
    </row>
    <row r="29" spans="1:15">
      <c r="A29" s="27"/>
      <c r="B29" t="s">
        <v>748</v>
      </c>
      <c r="D29">
        <v>1</v>
      </c>
      <c r="F29">
        <v>1</v>
      </c>
      <c r="H29">
        <v>1</v>
      </c>
      <c r="J29">
        <v>1</v>
      </c>
    </row>
    <row r="30" spans="1:15">
      <c r="A30" s="27"/>
      <c r="B30" t="s">
        <v>792</v>
      </c>
      <c r="D30">
        <v>1</v>
      </c>
      <c r="F30">
        <v>1</v>
      </c>
      <c r="H30">
        <v>1</v>
      </c>
      <c r="J30">
        <v>1</v>
      </c>
      <c r="O30">
        <v>1</v>
      </c>
    </row>
    <row r="31" spans="1:15">
      <c r="A31" s="27"/>
      <c r="B31" t="s">
        <v>793</v>
      </c>
      <c r="D31">
        <v>1</v>
      </c>
      <c r="G31">
        <v>1</v>
      </c>
      <c r="I31">
        <v>1</v>
      </c>
      <c r="J31">
        <v>1</v>
      </c>
      <c r="O31">
        <v>1</v>
      </c>
    </row>
    <row r="32" spans="1:15">
      <c r="A32" s="27"/>
      <c r="B32" t="s">
        <v>749</v>
      </c>
      <c r="C32">
        <v>1</v>
      </c>
      <c r="E32">
        <v>1</v>
      </c>
      <c r="I32">
        <v>1</v>
      </c>
      <c r="J32">
        <v>1</v>
      </c>
    </row>
    <row r="33" spans="1:15">
      <c r="A33" s="27"/>
      <c r="B33" t="s">
        <v>750</v>
      </c>
      <c r="E33">
        <v>1</v>
      </c>
      <c r="F33">
        <v>1</v>
      </c>
      <c r="H33">
        <v>1</v>
      </c>
      <c r="J33">
        <v>1</v>
      </c>
      <c r="N33">
        <v>1</v>
      </c>
    </row>
    <row r="34" spans="1:15">
      <c r="A34" s="27"/>
      <c r="B34" t="s">
        <v>751</v>
      </c>
      <c r="D34">
        <v>1</v>
      </c>
      <c r="F34">
        <v>1</v>
      </c>
      <c r="H34">
        <v>1</v>
      </c>
      <c r="J34">
        <v>1</v>
      </c>
      <c r="O34">
        <v>1</v>
      </c>
    </row>
    <row r="35" spans="1:15">
      <c r="A35" s="27"/>
      <c r="B35" t="s">
        <v>794</v>
      </c>
      <c r="C35">
        <v>1</v>
      </c>
      <c r="E35">
        <v>1</v>
      </c>
      <c r="I35">
        <v>1</v>
      </c>
      <c r="J35">
        <v>1</v>
      </c>
    </row>
    <row r="36" spans="1:15">
      <c r="A36" s="27"/>
      <c r="B36" t="s">
        <v>795</v>
      </c>
      <c r="D36">
        <v>1</v>
      </c>
      <c r="E36">
        <v>1</v>
      </c>
      <c r="I36">
        <v>1</v>
      </c>
      <c r="J36">
        <v>1</v>
      </c>
      <c r="N36">
        <v>1</v>
      </c>
    </row>
    <row r="37" spans="1:15">
      <c r="A37" s="27"/>
      <c r="B37" t="s">
        <v>752</v>
      </c>
      <c r="C37">
        <v>1</v>
      </c>
      <c r="E37">
        <v>1</v>
      </c>
      <c r="I37">
        <v>1</v>
      </c>
      <c r="J37">
        <v>1</v>
      </c>
      <c r="N37">
        <v>1</v>
      </c>
    </row>
    <row r="38" spans="1:15">
      <c r="A38" s="27"/>
      <c r="B38" t="s">
        <v>753</v>
      </c>
      <c r="D38">
        <v>1</v>
      </c>
      <c r="F38">
        <v>1</v>
      </c>
      <c r="H38">
        <v>1</v>
      </c>
      <c r="J38">
        <v>1</v>
      </c>
    </row>
    <row r="39" spans="1:15">
      <c r="A39" s="27"/>
      <c r="B39" t="s">
        <v>754</v>
      </c>
      <c r="D39">
        <v>1</v>
      </c>
      <c r="F39">
        <v>1</v>
      </c>
      <c r="H39">
        <v>1</v>
      </c>
      <c r="J39">
        <v>1</v>
      </c>
      <c r="N39">
        <v>1</v>
      </c>
    </row>
    <row r="40" spans="1:15">
      <c r="A40" s="27"/>
      <c r="B40" t="s">
        <v>796</v>
      </c>
      <c r="C40">
        <v>1</v>
      </c>
      <c r="E40">
        <v>1</v>
      </c>
      <c r="I40">
        <v>1</v>
      </c>
      <c r="J40">
        <v>1</v>
      </c>
    </row>
    <row r="41" spans="1:15">
      <c r="A41" s="27"/>
      <c r="B41" t="s">
        <v>797</v>
      </c>
      <c r="C41">
        <v>1</v>
      </c>
      <c r="E41">
        <v>1</v>
      </c>
      <c r="I41">
        <v>1</v>
      </c>
      <c r="J41">
        <v>1</v>
      </c>
    </row>
    <row r="42" spans="1:15">
      <c r="A42" s="27"/>
      <c r="B42" s="3" t="s">
        <v>798</v>
      </c>
      <c r="C42">
        <v>1</v>
      </c>
      <c r="E42">
        <v>1</v>
      </c>
      <c r="I42">
        <v>1</v>
      </c>
      <c r="J42">
        <v>1</v>
      </c>
      <c r="L42">
        <v>1</v>
      </c>
      <c r="N42">
        <v>1</v>
      </c>
    </row>
    <row r="43" spans="1:15">
      <c r="A43" s="27"/>
      <c r="B43" s="3" t="s">
        <v>799</v>
      </c>
      <c r="D43">
        <v>1</v>
      </c>
      <c r="F43">
        <v>1</v>
      </c>
      <c r="H43">
        <v>1</v>
      </c>
      <c r="J43">
        <v>1</v>
      </c>
      <c r="N43">
        <v>1</v>
      </c>
    </row>
    <row r="44" spans="1:15">
      <c r="A44" s="27"/>
      <c r="B44" s="3" t="s">
        <v>800</v>
      </c>
      <c r="D44">
        <v>1</v>
      </c>
      <c r="E44">
        <v>1</v>
      </c>
      <c r="I44">
        <v>1</v>
      </c>
      <c r="J44">
        <v>1</v>
      </c>
      <c r="N44">
        <v>1</v>
      </c>
    </row>
    <row r="45" spans="1:15">
      <c r="A45" s="27"/>
      <c r="B45" s="3" t="s">
        <v>801</v>
      </c>
      <c r="C45">
        <v>1</v>
      </c>
      <c r="E45">
        <v>1</v>
      </c>
      <c r="H45">
        <v>1</v>
      </c>
      <c r="J45">
        <v>1</v>
      </c>
      <c r="L45">
        <v>1</v>
      </c>
      <c r="N45">
        <v>1</v>
      </c>
    </row>
    <row r="46" spans="1:15">
      <c r="A46" s="27"/>
      <c r="B46" s="3" t="s">
        <v>802</v>
      </c>
      <c r="C46">
        <v>1</v>
      </c>
      <c r="G46">
        <v>1</v>
      </c>
      <c r="I46">
        <v>1</v>
      </c>
      <c r="J46">
        <v>1</v>
      </c>
      <c r="N46">
        <v>1</v>
      </c>
    </row>
    <row r="47" spans="1:15">
      <c r="A47" s="27"/>
      <c r="B47" s="3" t="s">
        <v>803</v>
      </c>
      <c r="D47">
        <v>1</v>
      </c>
      <c r="E47">
        <v>1</v>
      </c>
      <c r="I47">
        <v>1</v>
      </c>
      <c r="J47">
        <v>1</v>
      </c>
      <c r="N47">
        <v>1</v>
      </c>
    </row>
    <row r="48" spans="1:15">
      <c r="A48" s="27"/>
      <c r="B48" s="3" t="s">
        <v>804</v>
      </c>
      <c r="D48">
        <v>1</v>
      </c>
      <c r="E48">
        <v>1</v>
      </c>
      <c r="I48">
        <v>1</v>
      </c>
      <c r="J48">
        <v>1</v>
      </c>
      <c r="L48">
        <v>1</v>
      </c>
      <c r="M48">
        <v>1</v>
      </c>
      <c r="N48">
        <v>1</v>
      </c>
    </row>
    <row r="49" spans="1:14">
      <c r="A49" s="27"/>
      <c r="B49" s="3" t="s">
        <v>805</v>
      </c>
      <c r="D49">
        <v>1</v>
      </c>
      <c r="E49">
        <v>1</v>
      </c>
      <c r="I49">
        <v>1</v>
      </c>
      <c r="J49">
        <v>1</v>
      </c>
      <c r="L49">
        <v>1</v>
      </c>
      <c r="N49">
        <v>1</v>
      </c>
    </row>
    <row r="50" spans="1:14">
      <c r="A50" s="27"/>
      <c r="B50" s="3" t="s">
        <v>806</v>
      </c>
      <c r="D50">
        <v>1</v>
      </c>
      <c r="F50">
        <v>1</v>
      </c>
      <c r="H50">
        <v>1</v>
      </c>
      <c r="J50">
        <v>1</v>
      </c>
      <c r="M50">
        <v>1</v>
      </c>
      <c r="N50">
        <v>1</v>
      </c>
    </row>
    <row r="51" spans="1:14">
      <c r="A51" s="27"/>
      <c r="B51" s="3" t="s">
        <v>807</v>
      </c>
      <c r="D51">
        <v>1</v>
      </c>
      <c r="E51">
        <v>1</v>
      </c>
      <c r="I51">
        <v>1</v>
      </c>
      <c r="J51">
        <v>1</v>
      </c>
      <c r="N51">
        <v>1</v>
      </c>
    </row>
    <row r="52" spans="1:14">
      <c r="A52" s="27"/>
      <c r="B52" s="3" t="s">
        <v>808</v>
      </c>
      <c r="D52">
        <v>1</v>
      </c>
      <c r="F52">
        <v>1</v>
      </c>
      <c r="H52">
        <v>1</v>
      </c>
      <c r="J52">
        <v>1</v>
      </c>
      <c r="M52">
        <v>1</v>
      </c>
    </row>
    <row r="53" spans="1:14">
      <c r="A53" s="27"/>
      <c r="B53" s="3" t="s">
        <v>809</v>
      </c>
      <c r="D53">
        <v>1</v>
      </c>
      <c r="F53">
        <v>1</v>
      </c>
      <c r="H53">
        <v>1</v>
      </c>
      <c r="J53">
        <v>1</v>
      </c>
      <c r="M53">
        <v>1</v>
      </c>
      <c r="N53">
        <v>1</v>
      </c>
    </row>
    <row r="54" spans="1:14">
      <c r="A54" s="27"/>
      <c r="B54" s="3" t="s">
        <v>810</v>
      </c>
      <c r="D54">
        <v>1</v>
      </c>
      <c r="F54">
        <v>1</v>
      </c>
      <c r="H54">
        <v>1</v>
      </c>
      <c r="J54">
        <v>1</v>
      </c>
      <c r="M54">
        <v>1</v>
      </c>
    </row>
    <row r="55" spans="1:14">
      <c r="A55" s="27"/>
      <c r="B55" s="3" t="s">
        <v>811</v>
      </c>
      <c r="D55">
        <v>1</v>
      </c>
      <c r="F55">
        <v>1</v>
      </c>
      <c r="H55">
        <v>1</v>
      </c>
      <c r="J55">
        <v>1</v>
      </c>
      <c r="M55">
        <v>1</v>
      </c>
    </row>
    <row r="56" spans="1:14">
      <c r="A56" s="27"/>
      <c r="B56" s="3" t="s">
        <v>812</v>
      </c>
      <c r="D56">
        <v>1</v>
      </c>
      <c r="F56">
        <v>1</v>
      </c>
      <c r="H56">
        <v>1</v>
      </c>
      <c r="J56">
        <v>1</v>
      </c>
    </row>
    <row r="57" spans="1:14">
      <c r="C57">
        <f>SUM(C2:C56)</f>
        <v>32</v>
      </c>
      <c r="D57">
        <f t="shared" ref="D57:J57" si="0">SUM(D2:D56)</f>
        <v>22</v>
      </c>
      <c r="E57">
        <f t="shared" si="0"/>
        <v>38</v>
      </c>
      <c r="F57">
        <f t="shared" si="0"/>
        <v>16</v>
      </c>
      <c r="G57">
        <f t="shared" si="0"/>
        <v>2</v>
      </c>
      <c r="H57">
        <f t="shared" si="0"/>
        <v>21</v>
      </c>
      <c r="I57">
        <f t="shared" si="0"/>
        <v>34</v>
      </c>
      <c r="J57">
        <f t="shared" si="0"/>
        <v>55</v>
      </c>
    </row>
    <row r="58" spans="1:14">
      <c r="C58">
        <f>C57/$J$57</f>
        <v>0.58181818181818179</v>
      </c>
      <c r="D58">
        <f t="shared" ref="D58:J58" si="1">D57/$J$57</f>
        <v>0.4</v>
      </c>
      <c r="E58">
        <f t="shared" si="1"/>
        <v>0.69090909090909092</v>
      </c>
      <c r="F58">
        <f t="shared" si="1"/>
        <v>0.29090909090909089</v>
      </c>
      <c r="G58">
        <f t="shared" si="1"/>
        <v>3.6363636363636362E-2</v>
      </c>
      <c r="H58">
        <f t="shared" si="1"/>
        <v>0.38181818181818183</v>
      </c>
      <c r="I58">
        <f t="shared" si="1"/>
        <v>0.61818181818181817</v>
      </c>
      <c r="J58">
        <f t="shared" si="1"/>
        <v>1</v>
      </c>
    </row>
  </sheetData>
  <mergeCells count="1">
    <mergeCell ref="A2:A5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V7"/>
  <sheetViews>
    <sheetView workbookViewId="0">
      <selection activeCell="BX7" sqref="BX7"/>
    </sheetView>
  </sheetViews>
  <sheetFormatPr baseColWidth="10" defaultRowHeight="15" x14ac:dyDescent="0"/>
  <cols>
    <col min="3" max="3" width="8.1640625" bestFit="1" customWidth="1"/>
    <col min="4" max="4" width="2.1640625" bestFit="1" customWidth="1"/>
    <col min="5" max="5" width="10.1640625" bestFit="1" customWidth="1"/>
    <col min="6" max="6" width="2.1640625" bestFit="1" customWidth="1"/>
    <col min="7" max="7" width="9.1640625" bestFit="1" customWidth="1"/>
    <col min="8" max="8" width="2.1640625" bestFit="1" customWidth="1"/>
    <col min="9" max="9" width="8.1640625" bestFit="1" customWidth="1"/>
    <col min="10" max="10" width="2.1640625" bestFit="1" customWidth="1"/>
    <col min="11" max="11" width="10.1640625" bestFit="1" customWidth="1"/>
    <col min="12" max="12" width="2.1640625" bestFit="1" customWidth="1"/>
    <col min="13" max="13" width="12.1640625" bestFit="1" customWidth="1"/>
    <col min="14" max="14" width="2.1640625" bestFit="1" customWidth="1"/>
    <col min="15" max="15" width="9.1640625" bestFit="1" customWidth="1"/>
    <col min="16" max="16" width="2.1640625" bestFit="1" customWidth="1"/>
    <col min="17" max="17" width="12.1640625" bestFit="1" customWidth="1"/>
    <col min="18" max="18" width="2.1640625" bestFit="1" customWidth="1"/>
    <col min="19" max="19" width="12.1640625" bestFit="1" customWidth="1"/>
    <col min="20" max="20" width="2.1640625" bestFit="1" customWidth="1"/>
    <col min="21" max="21" width="12.1640625" bestFit="1" customWidth="1"/>
    <col min="22" max="22" width="2.1640625" bestFit="1" customWidth="1"/>
    <col min="23" max="23" width="12.1640625" bestFit="1" customWidth="1"/>
    <col min="24" max="24" width="2.1640625" bestFit="1" customWidth="1"/>
    <col min="25" max="25" width="12.1640625" bestFit="1" customWidth="1"/>
    <col min="26" max="26" width="2.1640625" bestFit="1" customWidth="1"/>
    <col min="27" max="27" width="12.1640625" bestFit="1" customWidth="1"/>
    <col min="28" max="28" width="2.1640625" bestFit="1" customWidth="1"/>
    <col min="29" max="29" width="12.1640625" bestFit="1" customWidth="1"/>
    <col min="30" max="30" width="2.1640625" bestFit="1" customWidth="1"/>
    <col min="31" max="31" width="12.1640625" bestFit="1" customWidth="1"/>
    <col min="32" max="32" width="2.1640625" bestFit="1" customWidth="1"/>
    <col min="33" max="33" width="12.1640625" bestFit="1" customWidth="1"/>
    <col min="34" max="34" width="2.1640625" bestFit="1" customWidth="1"/>
    <col min="35" max="35" width="12.1640625" bestFit="1" customWidth="1"/>
    <col min="36" max="36" width="2.1640625" bestFit="1" customWidth="1"/>
    <col min="37" max="37" width="12.1640625" bestFit="1" customWidth="1"/>
    <col min="38" max="38" width="2.1640625" bestFit="1" customWidth="1"/>
    <col min="39" max="39" width="12.1640625" bestFit="1" customWidth="1"/>
    <col min="40" max="40" width="2.1640625" bestFit="1" customWidth="1"/>
    <col min="41" max="41" width="12.1640625" bestFit="1" customWidth="1"/>
    <col min="42" max="42" width="2.1640625" bestFit="1" customWidth="1"/>
    <col min="43" max="43" width="12.1640625" bestFit="1" customWidth="1"/>
    <col min="44" max="44" width="2.1640625" bestFit="1" customWidth="1"/>
    <col min="45" max="45" width="12.1640625" bestFit="1" customWidth="1"/>
    <col min="46" max="46" width="2.1640625" bestFit="1" customWidth="1"/>
    <col min="47" max="47" width="12.1640625" bestFit="1" customWidth="1"/>
    <col min="48" max="48" width="2.1640625" bestFit="1" customWidth="1"/>
    <col min="49" max="49" width="12.1640625" bestFit="1" customWidth="1"/>
    <col min="50" max="50" width="2.1640625" bestFit="1" customWidth="1"/>
    <col min="51" max="51" width="12.1640625" bestFit="1" customWidth="1"/>
    <col min="52" max="52" width="2.1640625" bestFit="1" customWidth="1"/>
    <col min="53" max="53" width="12.1640625" bestFit="1" customWidth="1"/>
    <col min="54" max="54" width="2.1640625" bestFit="1" customWidth="1"/>
    <col min="55" max="55" width="12.1640625" bestFit="1" customWidth="1"/>
    <col min="56" max="56" width="2.1640625" bestFit="1" customWidth="1"/>
    <col min="57" max="57" width="12.1640625" bestFit="1" customWidth="1"/>
    <col min="58" max="58" width="2.1640625" bestFit="1" customWidth="1"/>
    <col min="59" max="59" width="12.1640625" bestFit="1" customWidth="1"/>
    <col min="60" max="60" width="2.1640625" bestFit="1" customWidth="1"/>
    <col min="61" max="61" width="8.1640625" bestFit="1" customWidth="1"/>
    <col min="62" max="62" width="2.1640625" bestFit="1" customWidth="1"/>
    <col min="63" max="63" width="12.1640625" bestFit="1" customWidth="1"/>
    <col min="64" max="64" width="2.1640625" bestFit="1" customWidth="1"/>
    <col min="65" max="65" width="12.1640625" bestFit="1" customWidth="1"/>
    <col min="66" max="66" width="2.1640625" bestFit="1" customWidth="1"/>
    <col min="67" max="67" width="12.1640625" bestFit="1" customWidth="1"/>
    <col min="68" max="68" width="2.1640625" bestFit="1" customWidth="1"/>
    <col min="69" max="69" width="12.1640625" bestFit="1" customWidth="1"/>
    <col min="70" max="70" width="2.1640625" bestFit="1" customWidth="1"/>
    <col min="71" max="71" width="12.1640625" bestFit="1" customWidth="1"/>
    <col min="72" max="72" width="2.1640625" bestFit="1" customWidth="1"/>
    <col min="73" max="73" width="12.1640625" bestFit="1" customWidth="1"/>
    <col min="74" max="74" width="2.1640625" bestFit="1" customWidth="1"/>
  </cols>
  <sheetData>
    <row r="3" spans="3:74">
      <c r="C3">
        <v>6.2499999999999899E-3</v>
      </c>
      <c r="D3">
        <v>7</v>
      </c>
      <c r="E3">
        <v>4.9500000000000004E-3</v>
      </c>
      <c r="F3">
        <v>7</v>
      </c>
      <c r="G3">
        <v>8.5500000000000003E-3</v>
      </c>
      <c r="H3">
        <v>7</v>
      </c>
      <c r="I3">
        <v>8.3000000000000001E-3</v>
      </c>
      <c r="J3">
        <v>7</v>
      </c>
      <c r="K3">
        <v>6.2499999999999899E-3</v>
      </c>
      <c r="L3">
        <v>7</v>
      </c>
      <c r="M3">
        <v>1.2583333333333301E-2</v>
      </c>
      <c r="N3">
        <v>7</v>
      </c>
      <c r="O3">
        <v>1.4250000000000001E-2</v>
      </c>
      <c r="P3">
        <v>7</v>
      </c>
      <c r="Q3">
        <v>1.2833333333333301E-2</v>
      </c>
      <c r="R3">
        <v>7</v>
      </c>
      <c r="S3">
        <v>1.7083333333333301E-2</v>
      </c>
      <c r="T3">
        <v>7</v>
      </c>
      <c r="U3">
        <v>0.118666666666666</v>
      </c>
      <c r="V3">
        <v>7</v>
      </c>
      <c r="W3">
        <v>0.130066666666666</v>
      </c>
      <c r="X3">
        <v>7</v>
      </c>
      <c r="Y3">
        <v>0.12606666666666599</v>
      </c>
      <c r="Z3">
        <v>7</v>
      </c>
      <c r="AA3">
        <v>0.14453333333333299</v>
      </c>
      <c r="AB3">
        <v>7</v>
      </c>
      <c r="AC3">
        <v>0.133866666666666</v>
      </c>
      <c r="AD3">
        <v>7</v>
      </c>
      <c r="AE3">
        <v>0.18238333333333301</v>
      </c>
      <c r="AF3">
        <v>7</v>
      </c>
      <c r="AG3">
        <v>0.17451666666666599</v>
      </c>
      <c r="AH3">
        <v>7</v>
      </c>
      <c r="AI3">
        <v>0.14305000000000001</v>
      </c>
      <c r="AJ3">
        <v>7</v>
      </c>
      <c r="AK3">
        <v>0.24788333333333301</v>
      </c>
      <c r="AL3">
        <v>7</v>
      </c>
      <c r="AM3">
        <v>5.4725000000000003E-2</v>
      </c>
      <c r="AN3">
        <v>4</v>
      </c>
      <c r="AO3">
        <v>7.6799999999999993E-2</v>
      </c>
      <c r="AP3">
        <v>4</v>
      </c>
      <c r="AQ3">
        <v>4.4124999999999998E-2</v>
      </c>
      <c r="AR3">
        <v>4</v>
      </c>
      <c r="AS3">
        <v>3.0380000000000001E-2</v>
      </c>
      <c r="AT3">
        <v>3</v>
      </c>
      <c r="AU3">
        <v>3.6139999999999999E-2</v>
      </c>
      <c r="AV3">
        <v>3</v>
      </c>
      <c r="AW3">
        <v>2.6159999999999999E-2</v>
      </c>
      <c r="AX3">
        <v>3</v>
      </c>
      <c r="AY3">
        <v>2.1916666666666602E-2</v>
      </c>
      <c r="AZ3">
        <v>7</v>
      </c>
      <c r="BA3">
        <v>6.9583333333333303E-2</v>
      </c>
      <c r="BB3">
        <v>5</v>
      </c>
      <c r="BC3">
        <v>1.975E-2</v>
      </c>
      <c r="BD3">
        <v>7</v>
      </c>
      <c r="BE3">
        <v>0.17474000000000001</v>
      </c>
      <c r="BF3">
        <v>3</v>
      </c>
      <c r="BG3">
        <v>0.4325</v>
      </c>
      <c r="BH3">
        <v>3</v>
      </c>
      <c r="BI3">
        <v>0.1123</v>
      </c>
      <c r="BJ3">
        <v>3</v>
      </c>
      <c r="BK3">
        <v>0.1721</v>
      </c>
      <c r="BL3">
        <v>3</v>
      </c>
      <c r="BM3">
        <v>0.37114000000000003</v>
      </c>
      <c r="BN3">
        <v>3</v>
      </c>
      <c r="BO3">
        <v>0.119619999999999</v>
      </c>
      <c r="BP3">
        <v>3</v>
      </c>
      <c r="BQ3">
        <v>0.18683333333333299</v>
      </c>
      <c r="BR3">
        <v>7</v>
      </c>
      <c r="BS3">
        <v>0.46494000000000002</v>
      </c>
      <c r="BT3">
        <v>3</v>
      </c>
      <c r="BU3">
        <v>0.162283333333333</v>
      </c>
      <c r="BV3">
        <v>7</v>
      </c>
    </row>
    <row r="5" spans="3:74">
      <c r="C5">
        <v>1.745E-2</v>
      </c>
      <c r="D5">
        <v>8</v>
      </c>
      <c r="E5">
        <v>1.7180000000000001E-2</v>
      </c>
      <c r="F5">
        <v>8</v>
      </c>
      <c r="G5">
        <v>1.7950000000000001E-2</v>
      </c>
      <c r="H5">
        <v>8</v>
      </c>
      <c r="I5">
        <v>1.188E-2</v>
      </c>
      <c r="J5">
        <v>8</v>
      </c>
      <c r="K5">
        <v>1.2500000000000001E-2</v>
      </c>
      <c r="L5">
        <v>8</v>
      </c>
      <c r="M5">
        <v>1.132E-2</v>
      </c>
      <c r="N5">
        <v>8</v>
      </c>
      <c r="O5">
        <v>0.01</v>
      </c>
      <c r="P5">
        <v>8</v>
      </c>
      <c r="Q5">
        <v>1.4290000000000001E-2</v>
      </c>
      <c r="R5">
        <v>8</v>
      </c>
      <c r="S5">
        <v>9.3181818181818105E-3</v>
      </c>
      <c r="T5">
        <v>7</v>
      </c>
      <c r="U5">
        <v>0.13938</v>
      </c>
      <c r="V5">
        <v>8</v>
      </c>
      <c r="W5">
        <v>0.20646</v>
      </c>
      <c r="X5">
        <v>8</v>
      </c>
      <c r="Y5">
        <v>0.17949090909090901</v>
      </c>
      <c r="Z5">
        <v>9</v>
      </c>
      <c r="AA5">
        <v>0.15014999999999901</v>
      </c>
      <c r="AB5">
        <v>8</v>
      </c>
      <c r="AC5">
        <v>0.20194999999999999</v>
      </c>
      <c r="AD5">
        <v>8</v>
      </c>
      <c r="AE5">
        <v>0.20756363636363601</v>
      </c>
      <c r="AF5">
        <v>9</v>
      </c>
      <c r="AG5">
        <v>0.15887000000000001</v>
      </c>
      <c r="AH5">
        <v>8</v>
      </c>
      <c r="AI5">
        <v>0.21331</v>
      </c>
      <c r="AJ5">
        <v>8</v>
      </c>
      <c r="AK5">
        <v>0.29139090909090898</v>
      </c>
      <c r="AL5">
        <v>9</v>
      </c>
      <c r="AM5">
        <v>7.6145454545454502E-2</v>
      </c>
      <c r="AN5">
        <v>0</v>
      </c>
      <c r="AO5">
        <v>9.4772727272727203E-2</v>
      </c>
      <c r="AP5">
        <v>0</v>
      </c>
      <c r="AQ5">
        <v>6.5154545454545396E-2</v>
      </c>
      <c r="AR5">
        <v>0</v>
      </c>
      <c r="AS5">
        <v>4.4011111111111098E-2</v>
      </c>
      <c r="AT5">
        <v>3</v>
      </c>
      <c r="AU5">
        <v>5.8355555555555501E-2</v>
      </c>
      <c r="AV5">
        <v>3</v>
      </c>
      <c r="AW5">
        <v>3.6344444444444401E-2</v>
      </c>
      <c r="AX5">
        <v>3</v>
      </c>
      <c r="AY5">
        <v>3.5366666666666602E-2</v>
      </c>
      <c r="AZ5">
        <v>3</v>
      </c>
      <c r="BA5">
        <v>7.0566666666666597E-2</v>
      </c>
      <c r="BB5">
        <v>3</v>
      </c>
      <c r="BC5">
        <v>2.4866666666666599E-2</v>
      </c>
      <c r="BD5">
        <v>3</v>
      </c>
      <c r="BE5">
        <v>0.204174999999999</v>
      </c>
      <c r="BF5">
        <v>1</v>
      </c>
      <c r="BG5">
        <v>0.48417777777777699</v>
      </c>
      <c r="BH5">
        <v>3</v>
      </c>
      <c r="BI5">
        <v>0.14118</v>
      </c>
      <c r="BJ5">
        <v>8</v>
      </c>
      <c r="BK5">
        <v>0.21843333333333301</v>
      </c>
      <c r="BL5">
        <v>3</v>
      </c>
      <c r="BM5">
        <v>0.44096666666666601</v>
      </c>
      <c r="BN5">
        <v>3</v>
      </c>
      <c r="BO5">
        <v>0.15057777777777701</v>
      </c>
      <c r="BP5">
        <v>3</v>
      </c>
      <c r="BQ5">
        <v>0.221322222222222</v>
      </c>
      <c r="BR5">
        <v>3</v>
      </c>
      <c r="BS5">
        <v>0.46584444444444401</v>
      </c>
      <c r="BT5">
        <v>3</v>
      </c>
      <c r="BU5">
        <v>0.198545454545454</v>
      </c>
      <c r="BV5">
        <v>9</v>
      </c>
    </row>
    <row r="7" spans="3:74">
      <c r="C7">
        <v>5.6899999999999999E-2</v>
      </c>
      <c r="D7">
        <v>0</v>
      </c>
      <c r="E7">
        <v>0.12688749999999999</v>
      </c>
      <c r="F7">
        <v>0</v>
      </c>
      <c r="G7">
        <v>3.8475000000000002E-2</v>
      </c>
      <c r="H7">
        <v>0</v>
      </c>
      <c r="I7">
        <v>8.3349999999999994E-2</v>
      </c>
      <c r="J7">
        <v>0</v>
      </c>
      <c r="K7">
        <v>0.17483749999999901</v>
      </c>
      <c r="L7">
        <v>0</v>
      </c>
      <c r="M7">
        <v>5.6625000000000002E-2</v>
      </c>
      <c r="N7">
        <v>0</v>
      </c>
      <c r="O7">
        <v>8.8974999999999999E-2</v>
      </c>
      <c r="P7">
        <v>0</v>
      </c>
      <c r="Q7">
        <v>0.21056249999999899</v>
      </c>
      <c r="R7">
        <v>0</v>
      </c>
      <c r="S7">
        <v>5.76749999999999E-2</v>
      </c>
      <c r="T7">
        <v>0</v>
      </c>
      <c r="U7">
        <v>0.26874999999999999</v>
      </c>
      <c r="V7">
        <v>0</v>
      </c>
      <c r="W7">
        <v>0.272725</v>
      </c>
      <c r="X7">
        <v>0</v>
      </c>
      <c r="Y7">
        <v>0.285249999999999</v>
      </c>
      <c r="Z7">
        <v>0</v>
      </c>
      <c r="AA7">
        <v>0.30109999999999898</v>
      </c>
      <c r="AB7">
        <v>0</v>
      </c>
      <c r="AC7">
        <v>0.30759999999999998</v>
      </c>
      <c r="AD7">
        <v>0</v>
      </c>
      <c r="AE7">
        <v>0.330183333333333</v>
      </c>
      <c r="AF7">
        <v>6</v>
      </c>
      <c r="AG7">
        <v>0.33778333333333299</v>
      </c>
      <c r="AH7">
        <v>6</v>
      </c>
      <c r="AI7">
        <v>0.283233333333333</v>
      </c>
      <c r="AJ7">
        <v>6</v>
      </c>
      <c r="AK7">
        <v>0.44445000000000001</v>
      </c>
      <c r="AL7">
        <v>6</v>
      </c>
      <c r="AM7">
        <v>3.3624999999999898E-2</v>
      </c>
      <c r="AN7">
        <v>0</v>
      </c>
      <c r="AO7">
        <v>0.1499875</v>
      </c>
      <c r="AP7">
        <v>0</v>
      </c>
      <c r="AQ7">
        <v>2.5816666666666599E-2</v>
      </c>
      <c r="AR7">
        <v>6</v>
      </c>
      <c r="AS7">
        <v>4.7524999999999998E-2</v>
      </c>
      <c r="AT7">
        <v>0</v>
      </c>
      <c r="AU7">
        <v>0.17483749999999901</v>
      </c>
      <c r="AV7">
        <v>0</v>
      </c>
      <c r="AW7">
        <v>3.11666666666666E-2</v>
      </c>
      <c r="AX7">
        <v>6</v>
      </c>
      <c r="AY7">
        <v>5.1324999999999898E-2</v>
      </c>
      <c r="AZ7">
        <v>0</v>
      </c>
      <c r="BA7">
        <v>0.21056249999999899</v>
      </c>
      <c r="BB7">
        <v>0</v>
      </c>
      <c r="BC7">
        <v>3.2883333333333299E-2</v>
      </c>
      <c r="BD7">
        <v>6</v>
      </c>
      <c r="BE7">
        <v>0.25211666666666599</v>
      </c>
      <c r="BF7">
        <v>6</v>
      </c>
      <c r="BG7">
        <v>0.54878333333333296</v>
      </c>
      <c r="BH7">
        <v>7</v>
      </c>
      <c r="BI7">
        <v>0.196099999999999</v>
      </c>
      <c r="BJ7">
        <v>6</v>
      </c>
      <c r="BK7">
        <v>0.27663333333333301</v>
      </c>
      <c r="BL7">
        <v>6</v>
      </c>
      <c r="BM7">
        <v>0.354816666666666</v>
      </c>
      <c r="BN7">
        <v>6</v>
      </c>
      <c r="BO7">
        <v>0.23365</v>
      </c>
      <c r="BP7">
        <v>6</v>
      </c>
      <c r="BQ7">
        <v>0.32986666666666598</v>
      </c>
      <c r="BR7">
        <v>6</v>
      </c>
      <c r="BS7">
        <v>0.39398333333333302</v>
      </c>
      <c r="BT7">
        <v>6</v>
      </c>
      <c r="BU7">
        <v>0.29385</v>
      </c>
      <c r="BV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workbookViewId="0">
      <selection activeCell="BZ16" sqref="BZ16"/>
    </sheetView>
  </sheetViews>
  <sheetFormatPr baseColWidth="10" defaultRowHeight="15" x14ac:dyDescent="0"/>
  <cols>
    <col min="1" max="1" width="10.83203125" customWidth="1"/>
    <col min="2" max="2" width="6.83203125" customWidth="1"/>
    <col min="3" max="3" width="4.1640625" customWidth="1"/>
    <col min="4" max="4" width="4.1640625" hidden="1" customWidth="1"/>
    <col min="5" max="5" width="4.1640625" customWidth="1"/>
    <col min="6" max="6" width="4.1640625" hidden="1" customWidth="1"/>
    <col min="7" max="7" width="4.1640625" customWidth="1"/>
    <col min="8" max="8" width="4.1640625" hidden="1" customWidth="1"/>
    <col min="9" max="9" width="4.1640625" customWidth="1"/>
    <col min="10" max="10" width="4.1640625" hidden="1" customWidth="1"/>
    <col min="11" max="11" width="4.1640625" customWidth="1"/>
    <col min="12" max="12" width="4.1640625" hidden="1" customWidth="1"/>
    <col min="13" max="13" width="4.1640625" customWidth="1"/>
    <col min="14" max="14" width="4.1640625" hidden="1" customWidth="1"/>
    <col min="15" max="15" width="4.1640625" customWidth="1"/>
    <col min="16" max="16" width="4.1640625" hidden="1" customWidth="1"/>
    <col min="17" max="17" width="4.1640625" customWidth="1"/>
    <col min="18" max="18" width="4.1640625" hidden="1" customWidth="1"/>
    <col min="19" max="19" width="4.1640625" customWidth="1"/>
    <col min="20" max="20" width="4.1640625" hidden="1" customWidth="1"/>
    <col min="21" max="21" width="4.1640625" customWidth="1"/>
    <col min="22" max="22" width="4.1640625" hidden="1" customWidth="1"/>
    <col min="23" max="23" width="4.1640625" customWidth="1"/>
    <col min="24" max="24" width="4.1640625" hidden="1" customWidth="1"/>
    <col min="25" max="25" width="4.1640625" customWidth="1"/>
    <col min="26" max="26" width="4.1640625" hidden="1" customWidth="1"/>
    <col min="27" max="27" width="4.1640625" customWidth="1"/>
    <col min="28" max="28" width="4.1640625" hidden="1" customWidth="1"/>
    <col min="29" max="29" width="4.1640625" customWidth="1"/>
    <col min="30" max="30" width="4.1640625" hidden="1" customWidth="1"/>
    <col min="31" max="31" width="4.1640625" customWidth="1"/>
    <col min="32" max="32" width="4.1640625" hidden="1" customWidth="1"/>
    <col min="33" max="33" width="4.1640625" customWidth="1"/>
    <col min="34" max="34" width="4.1640625" hidden="1" customWidth="1"/>
    <col min="35" max="35" width="4.1640625" customWidth="1"/>
    <col min="36" max="36" width="4.1640625" hidden="1" customWidth="1"/>
    <col min="37" max="37" width="4.1640625" customWidth="1"/>
    <col min="38" max="38" width="4.1640625" hidden="1" customWidth="1"/>
    <col min="39" max="39" width="4.1640625" customWidth="1"/>
    <col min="40" max="40" width="4.1640625" hidden="1" customWidth="1"/>
    <col min="41" max="41" width="4.1640625" customWidth="1"/>
    <col min="42" max="42" width="4.1640625" hidden="1" customWidth="1"/>
    <col min="43" max="43" width="4.1640625" customWidth="1"/>
    <col min="44" max="44" width="4.1640625" hidden="1" customWidth="1"/>
    <col min="45" max="45" width="4.1640625" customWidth="1"/>
    <col min="46" max="46" width="4.1640625" hidden="1" customWidth="1"/>
    <col min="47" max="47" width="4.1640625" customWidth="1"/>
    <col min="48" max="48" width="4.1640625" hidden="1" customWidth="1"/>
    <col min="49" max="49" width="4.1640625" customWidth="1"/>
    <col min="50" max="50" width="4.1640625" hidden="1" customWidth="1"/>
    <col min="51" max="51" width="4.1640625" customWidth="1"/>
    <col min="52" max="52" width="4.1640625" hidden="1" customWidth="1"/>
    <col min="53" max="53" width="4.1640625" customWidth="1"/>
    <col min="54" max="54" width="4.1640625" hidden="1" customWidth="1"/>
    <col min="55" max="55" width="4.1640625" customWidth="1"/>
    <col min="56" max="56" width="4.1640625" hidden="1" customWidth="1"/>
    <col min="57" max="57" width="4.1640625" customWidth="1"/>
    <col min="58" max="58" width="4.1640625" hidden="1" customWidth="1"/>
    <col min="59" max="59" width="4.1640625" customWidth="1"/>
    <col min="60" max="60" width="4.1640625" hidden="1" customWidth="1"/>
    <col min="61" max="61" width="4.1640625" customWidth="1"/>
    <col min="62" max="62" width="4.1640625" hidden="1" customWidth="1"/>
    <col min="63" max="63" width="4.1640625" customWidth="1"/>
    <col min="64" max="64" width="4.1640625" hidden="1" customWidth="1"/>
    <col min="65" max="65" width="4.1640625" customWidth="1"/>
    <col min="66" max="66" width="4.1640625" hidden="1" customWidth="1"/>
    <col min="67" max="67" width="4.1640625" customWidth="1"/>
    <col min="68" max="68" width="4.1640625" hidden="1" customWidth="1"/>
    <col min="69" max="69" width="4.1640625" customWidth="1"/>
    <col min="70" max="70" width="4.1640625" hidden="1" customWidth="1"/>
    <col min="71" max="71" width="4.1640625" customWidth="1"/>
    <col min="72" max="72" width="4.1640625" hidden="1" customWidth="1"/>
    <col min="73" max="73" width="4.1640625" customWidth="1"/>
    <col min="74" max="74" width="4.1640625" hidden="1" customWidth="1"/>
    <col min="75" max="75" width="4.1640625" customWidth="1"/>
  </cols>
  <sheetData>
    <row r="1" spans="1:74">
      <c r="C1" s="13" t="s">
        <v>58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4" t="s">
        <v>88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</row>
    <row r="2" spans="1:74"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 t="s">
        <v>11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7" t="s">
        <v>10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8" t="s">
        <v>11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>
      <c r="B3" t="s">
        <v>0</v>
      </c>
      <c r="C3" t="s">
        <v>1</v>
      </c>
      <c r="E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9</v>
      </c>
      <c r="S3" t="s">
        <v>8</v>
      </c>
      <c r="U3" t="s">
        <v>1</v>
      </c>
      <c r="W3" t="s">
        <v>2</v>
      </c>
      <c r="Y3" t="s">
        <v>3</v>
      </c>
      <c r="AA3" t="s">
        <v>4</v>
      </c>
      <c r="AC3" t="s">
        <v>5</v>
      </c>
      <c r="AE3" t="s">
        <v>6</v>
      </c>
      <c r="AG3" t="s">
        <v>7</v>
      </c>
      <c r="AI3" t="s">
        <v>9</v>
      </c>
      <c r="AK3" t="s">
        <v>8</v>
      </c>
      <c r="AM3" t="s">
        <v>1</v>
      </c>
      <c r="AO3" t="s">
        <v>2</v>
      </c>
      <c r="AQ3" t="s">
        <v>3</v>
      </c>
      <c r="AS3" t="s">
        <v>4</v>
      </c>
      <c r="AU3" t="s">
        <v>5</v>
      </c>
      <c r="AW3" t="s">
        <v>6</v>
      </c>
      <c r="AY3" t="s">
        <v>7</v>
      </c>
      <c r="BA3" t="s">
        <v>9</v>
      </c>
      <c r="BC3" t="s">
        <v>8</v>
      </c>
      <c r="BE3" t="s">
        <v>1</v>
      </c>
      <c r="BG3" t="s">
        <v>2</v>
      </c>
      <c r="BI3" t="s">
        <v>3</v>
      </c>
      <c r="BK3" t="s">
        <v>4</v>
      </c>
      <c r="BM3" t="s">
        <v>5</v>
      </c>
      <c r="BO3" t="s">
        <v>6</v>
      </c>
      <c r="BQ3" t="s">
        <v>7</v>
      </c>
      <c r="BS3" t="s">
        <v>9</v>
      </c>
      <c r="BU3" t="s">
        <v>8</v>
      </c>
    </row>
    <row r="4" spans="1:74">
      <c r="A4" s="20" t="s">
        <v>653</v>
      </c>
      <c r="B4" s="3" t="s">
        <v>655</v>
      </c>
      <c r="C4" s="3">
        <v>3.8858333000000002E-2</v>
      </c>
      <c r="D4" s="3">
        <v>5</v>
      </c>
      <c r="E4" s="3">
        <v>8.0186667000000003E-2</v>
      </c>
      <c r="F4" s="3">
        <v>8</v>
      </c>
      <c r="G4" s="3">
        <v>4.8009090999999997E-2</v>
      </c>
      <c r="H4" s="3">
        <v>0</v>
      </c>
      <c r="I4" s="3">
        <v>4.7109090999999999E-2</v>
      </c>
      <c r="J4" s="3">
        <v>0</v>
      </c>
      <c r="K4" s="3">
        <v>8.3653332999999996E-2</v>
      </c>
      <c r="L4" s="3">
        <v>8</v>
      </c>
      <c r="M4" s="3">
        <v>7.0363635999999993E-2</v>
      </c>
      <c r="N4" s="3">
        <v>0</v>
      </c>
      <c r="O4" s="3">
        <v>9.4436363999999995E-2</v>
      </c>
      <c r="P4" s="3">
        <v>0</v>
      </c>
      <c r="Q4" s="3">
        <v>8.0418182000000005E-2</v>
      </c>
      <c r="R4" s="3">
        <v>0</v>
      </c>
      <c r="S4" s="3">
        <v>0.1212</v>
      </c>
      <c r="T4" s="3">
        <v>0</v>
      </c>
      <c r="U4" s="3">
        <v>0.48037000000000002</v>
      </c>
      <c r="V4" s="3">
        <v>2</v>
      </c>
      <c r="W4" s="3">
        <v>0.73870000000000002</v>
      </c>
      <c r="X4" s="3">
        <v>1</v>
      </c>
      <c r="Y4" s="3">
        <v>0.42642000000000002</v>
      </c>
      <c r="Z4" s="3">
        <v>2</v>
      </c>
      <c r="AA4" s="3">
        <v>0.60206999999999999</v>
      </c>
      <c r="AB4" s="3">
        <v>1</v>
      </c>
      <c r="AC4" s="3">
        <v>0.78050909099999999</v>
      </c>
      <c r="AD4" s="3">
        <v>0</v>
      </c>
      <c r="AE4" s="3">
        <v>0.54300000000000004</v>
      </c>
      <c r="AF4" s="3">
        <v>5</v>
      </c>
      <c r="AG4" s="3">
        <v>0.88270999999999999</v>
      </c>
      <c r="AH4" s="3">
        <v>2</v>
      </c>
      <c r="AI4" s="3">
        <v>0.86968000000000001</v>
      </c>
      <c r="AJ4" s="3">
        <v>2</v>
      </c>
      <c r="AK4" s="3">
        <v>0.91112000000000004</v>
      </c>
      <c r="AL4" s="3">
        <v>2</v>
      </c>
      <c r="AM4" s="3">
        <v>5.0545455000000003E-2</v>
      </c>
      <c r="AN4" s="3">
        <v>0</v>
      </c>
      <c r="AO4" s="3">
        <v>8.8349999999999998E-2</v>
      </c>
      <c r="AP4" s="3">
        <v>5</v>
      </c>
      <c r="AQ4" s="3">
        <v>4.3145454999999999E-2</v>
      </c>
      <c r="AR4" s="3">
        <v>0</v>
      </c>
      <c r="AS4" s="3">
        <v>7.1545454999999994E-2</v>
      </c>
      <c r="AT4" s="3">
        <v>0</v>
      </c>
      <c r="AU4" s="3">
        <v>9.2450000000000004E-2</v>
      </c>
      <c r="AV4" s="3">
        <v>2</v>
      </c>
      <c r="AW4" s="3">
        <v>7.2499999999999995E-2</v>
      </c>
      <c r="AX4" s="3">
        <v>0</v>
      </c>
      <c r="AY4" s="3">
        <v>0.11486363600000001</v>
      </c>
      <c r="AZ4" s="3">
        <v>0</v>
      </c>
      <c r="BA4" s="3">
        <v>0.17119999999999999</v>
      </c>
      <c r="BB4" s="3">
        <v>2</v>
      </c>
      <c r="BC4" s="3">
        <v>0.101709091</v>
      </c>
      <c r="BD4" s="3">
        <v>0</v>
      </c>
      <c r="BE4" s="3">
        <v>0.43408999999999998</v>
      </c>
      <c r="BF4" s="3">
        <v>2</v>
      </c>
      <c r="BG4" s="3">
        <v>0.67713999999999996</v>
      </c>
      <c r="BH4" s="3">
        <v>2</v>
      </c>
      <c r="BI4" s="3">
        <v>0.32371</v>
      </c>
      <c r="BJ4" s="3">
        <v>2</v>
      </c>
      <c r="BK4" s="3">
        <v>0.57726</v>
      </c>
      <c r="BL4" s="3">
        <v>2</v>
      </c>
      <c r="BM4" s="3">
        <v>0.69237000000000004</v>
      </c>
      <c r="BN4" s="3">
        <v>2</v>
      </c>
      <c r="BO4" s="3">
        <v>0.50124999999999997</v>
      </c>
      <c r="BP4" s="3">
        <v>2</v>
      </c>
      <c r="BQ4" s="3">
        <v>0.81652000000000002</v>
      </c>
      <c r="BR4" s="3">
        <v>2</v>
      </c>
      <c r="BS4" s="3">
        <v>0.97228999999999999</v>
      </c>
      <c r="BT4" s="3">
        <v>2</v>
      </c>
      <c r="BU4" s="3">
        <v>0.72294545499999996</v>
      </c>
      <c r="BV4" s="3">
        <v>0</v>
      </c>
    </row>
    <row r="5" spans="1:74">
      <c r="A5" s="20"/>
      <c r="B5" s="3" t="s">
        <v>675</v>
      </c>
      <c r="C5" s="3">
        <v>6.2500000000000003E-3</v>
      </c>
      <c r="D5" s="3">
        <v>7</v>
      </c>
      <c r="E5" s="3">
        <v>4.9500000000000004E-3</v>
      </c>
      <c r="F5" s="3">
        <v>7</v>
      </c>
      <c r="G5" s="3">
        <v>8.5500000000000003E-3</v>
      </c>
      <c r="H5" s="3">
        <v>7</v>
      </c>
      <c r="I5" s="3">
        <v>8.3000000000000001E-3</v>
      </c>
      <c r="J5" s="3">
        <v>7</v>
      </c>
      <c r="K5" s="3">
        <v>6.2500000000000003E-3</v>
      </c>
      <c r="L5" s="3">
        <v>7</v>
      </c>
      <c r="M5" s="3">
        <v>1.2583333E-2</v>
      </c>
      <c r="N5" s="3">
        <v>7</v>
      </c>
      <c r="O5" s="3">
        <v>1.4250000000000001E-2</v>
      </c>
      <c r="P5" s="3">
        <v>7</v>
      </c>
      <c r="Q5" s="3">
        <v>1.2833333000000001E-2</v>
      </c>
      <c r="R5" s="3">
        <v>7</v>
      </c>
      <c r="S5" s="3">
        <v>1.7083332999999999E-2</v>
      </c>
      <c r="T5" s="3">
        <v>7</v>
      </c>
      <c r="U5" s="3">
        <v>0.118666667</v>
      </c>
      <c r="V5" s="3">
        <v>7</v>
      </c>
      <c r="W5" s="3">
        <v>0.130066667</v>
      </c>
      <c r="X5" s="3">
        <v>7</v>
      </c>
      <c r="Y5" s="3">
        <v>0.12606666699999999</v>
      </c>
      <c r="Z5" s="3">
        <v>7</v>
      </c>
      <c r="AA5" s="3">
        <v>0.14453333300000001</v>
      </c>
      <c r="AB5" s="3">
        <v>7</v>
      </c>
      <c r="AC5" s="3">
        <v>0.13386666699999999</v>
      </c>
      <c r="AD5" s="3">
        <v>7</v>
      </c>
      <c r="AE5" s="3">
        <v>0.18238333300000001</v>
      </c>
      <c r="AF5" s="3">
        <v>7</v>
      </c>
      <c r="AG5" s="3">
        <v>0.17451666699999999</v>
      </c>
      <c r="AH5" s="3">
        <v>7</v>
      </c>
      <c r="AI5" s="3">
        <v>0.14305000000000001</v>
      </c>
      <c r="AJ5" s="3">
        <v>7</v>
      </c>
      <c r="AK5" s="3">
        <v>0.24788333300000001</v>
      </c>
      <c r="AL5" s="3">
        <v>7</v>
      </c>
      <c r="AM5" s="3">
        <v>5.4725000000000003E-2</v>
      </c>
      <c r="AN5" s="3">
        <v>4</v>
      </c>
      <c r="AO5" s="3">
        <v>7.6799999999999993E-2</v>
      </c>
      <c r="AP5" s="3">
        <v>4</v>
      </c>
      <c r="AQ5" s="3">
        <v>4.4124999999999998E-2</v>
      </c>
      <c r="AR5" s="3">
        <v>4</v>
      </c>
      <c r="AS5" s="3">
        <v>3.0380000000000001E-2</v>
      </c>
      <c r="AT5" s="3">
        <v>3</v>
      </c>
      <c r="AU5" s="3">
        <v>3.6139999999999999E-2</v>
      </c>
      <c r="AV5" s="3">
        <v>3</v>
      </c>
      <c r="AW5" s="3">
        <v>2.6159999999999999E-2</v>
      </c>
      <c r="AX5" s="3">
        <v>3</v>
      </c>
      <c r="AY5" s="3">
        <v>2.1916667000000001E-2</v>
      </c>
      <c r="AZ5" s="3">
        <v>7</v>
      </c>
      <c r="BA5" s="3">
        <v>6.9583332999999997E-2</v>
      </c>
      <c r="BB5" s="3">
        <v>5</v>
      </c>
      <c r="BC5" s="3">
        <v>1.975E-2</v>
      </c>
      <c r="BD5" s="3">
        <v>7</v>
      </c>
      <c r="BE5" s="3">
        <v>0.17474000000000001</v>
      </c>
      <c r="BF5" s="3">
        <v>3</v>
      </c>
      <c r="BG5" s="3">
        <v>0.4325</v>
      </c>
      <c r="BH5" s="3">
        <v>3</v>
      </c>
      <c r="BI5" s="3">
        <v>0.1123</v>
      </c>
      <c r="BJ5" s="3">
        <v>3</v>
      </c>
      <c r="BK5" s="3">
        <v>0.1721</v>
      </c>
      <c r="BL5" s="3">
        <v>3</v>
      </c>
      <c r="BM5" s="3">
        <v>0.37114000000000003</v>
      </c>
      <c r="BN5" s="3">
        <v>3</v>
      </c>
      <c r="BO5" s="3">
        <v>0.11962</v>
      </c>
      <c r="BP5" s="3">
        <v>3</v>
      </c>
      <c r="BQ5" s="3">
        <v>0.18683333299999999</v>
      </c>
      <c r="BR5" s="3">
        <v>7</v>
      </c>
      <c r="BS5" s="3">
        <v>0.46494000000000002</v>
      </c>
      <c r="BT5" s="3">
        <v>3</v>
      </c>
      <c r="BU5" s="3">
        <v>0.162283333</v>
      </c>
      <c r="BV5" s="3">
        <v>7</v>
      </c>
    </row>
    <row r="6" spans="1:74">
      <c r="A6" s="21" t="s">
        <v>654</v>
      </c>
      <c r="B6" t="s">
        <v>682</v>
      </c>
      <c r="C6">
        <v>4.8363636363636303E-2</v>
      </c>
      <c r="D6">
        <v>6</v>
      </c>
      <c r="E6">
        <v>7.1428571428571397E-2</v>
      </c>
      <c r="F6">
        <v>2</v>
      </c>
      <c r="G6">
        <v>4.1690909090909098E-2</v>
      </c>
      <c r="H6">
        <v>6</v>
      </c>
      <c r="I6">
        <v>7.2045454545454496E-2</v>
      </c>
      <c r="J6">
        <v>6</v>
      </c>
      <c r="K6">
        <v>7.1428571428571397E-2</v>
      </c>
      <c r="L6">
        <v>2</v>
      </c>
      <c r="M6">
        <v>9.0899999999999995E-2</v>
      </c>
      <c r="N6">
        <v>6</v>
      </c>
      <c r="O6">
        <v>1.0690909090908999E-2</v>
      </c>
      <c r="P6">
        <v>6</v>
      </c>
      <c r="Q6">
        <v>6.0636363636363596E-3</v>
      </c>
      <c r="R6">
        <v>6</v>
      </c>
      <c r="S6">
        <v>4.54545454545454E-2</v>
      </c>
      <c r="T6">
        <v>6</v>
      </c>
      <c r="U6">
        <v>0.40237499999999998</v>
      </c>
      <c r="V6">
        <v>0</v>
      </c>
      <c r="W6">
        <v>0.54245833333333304</v>
      </c>
      <c r="X6">
        <v>0</v>
      </c>
      <c r="Y6">
        <v>0.48483636363636301</v>
      </c>
      <c r="Z6">
        <v>6</v>
      </c>
      <c r="AA6">
        <v>0.56480833333333302</v>
      </c>
      <c r="AB6">
        <v>0</v>
      </c>
      <c r="AC6">
        <v>0.53925000000000001</v>
      </c>
      <c r="AD6">
        <v>0</v>
      </c>
      <c r="AE6">
        <v>0.64393333333333302</v>
      </c>
      <c r="AF6">
        <v>0</v>
      </c>
      <c r="AG6">
        <v>0.20900909090909001</v>
      </c>
      <c r="AH6">
        <v>6</v>
      </c>
      <c r="AI6">
        <v>0.16666666666666599</v>
      </c>
      <c r="AJ6">
        <v>0</v>
      </c>
      <c r="AK6">
        <v>0.5</v>
      </c>
      <c r="AL6">
        <v>6</v>
      </c>
      <c r="AM6">
        <v>0.12545833333333301</v>
      </c>
      <c r="AN6">
        <v>7</v>
      </c>
      <c r="AO6">
        <v>0.60769285714285703</v>
      </c>
      <c r="AP6">
        <v>2</v>
      </c>
      <c r="AQ6">
        <v>8.5750000000000007E-2</v>
      </c>
      <c r="AR6">
        <v>7</v>
      </c>
      <c r="AS6">
        <v>0.175425</v>
      </c>
      <c r="AT6">
        <v>7</v>
      </c>
      <c r="AU6">
        <v>0.60769285714285703</v>
      </c>
      <c r="AV6">
        <v>2</v>
      </c>
      <c r="AW6">
        <v>0.13469999999999999</v>
      </c>
      <c r="AX6">
        <v>7</v>
      </c>
      <c r="AY6">
        <v>0.14737272727272699</v>
      </c>
      <c r="AZ6">
        <v>8</v>
      </c>
      <c r="BA6">
        <v>0.25113333333333299</v>
      </c>
      <c r="BB6">
        <v>7</v>
      </c>
      <c r="BC6">
        <v>0.11363636363636299</v>
      </c>
      <c r="BD6">
        <v>8</v>
      </c>
      <c r="BE6">
        <v>0.39565454545454498</v>
      </c>
      <c r="BF6">
        <v>6</v>
      </c>
      <c r="BG6">
        <v>0.72197857142857103</v>
      </c>
      <c r="BH6">
        <v>2</v>
      </c>
      <c r="BI6">
        <v>0.29513636363636297</v>
      </c>
      <c r="BJ6">
        <v>6</v>
      </c>
      <c r="BK6">
        <v>0.50847272727272697</v>
      </c>
      <c r="BL6">
        <v>6</v>
      </c>
      <c r="BM6">
        <v>0.698171428571428</v>
      </c>
      <c r="BN6">
        <v>2</v>
      </c>
      <c r="BO6">
        <v>0.42494545454545402</v>
      </c>
      <c r="BP6">
        <v>6</v>
      </c>
      <c r="BQ6">
        <v>0.49973571428571401</v>
      </c>
      <c r="BR6">
        <v>9</v>
      </c>
      <c r="BS6">
        <v>0.76180714285714202</v>
      </c>
      <c r="BT6">
        <v>9</v>
      </c>
      <c r="BU6">
        <v>0.37797142857142801</v>
      </c>
      <c r="BV6">
        <v>9</v>
      </c>
    </row>
    <row r="7" spans="1:74">
      <c r="A7" s="21"/>
      <c r="B7" t="s">
        <v>694</v>
      </c>
      <c r="C7">
        <v>0.26766000000000001</v>
      </c>
      <c r="D7">
        <v>3</v>
      </c>
      <c r="E7">
        <v>0.62249999999999905</v>
      </c>
      <c r="F7">
        <v>1</v>
      </c>
      <c r="G7">
        <v>0.190499999999999</v>
      </c>
      <c r="H7">
        <v>3</v>
      </c>
      <c r="I7">
        <v>0.26661999999999902</v>
      </c>
      <c r="J7">
        <v>3</v>
      </c>
      <c r="K7">
        <v>0.68001999999999996</v>
      </c>
      <c r="L7">
        <v>1</v>
      </c>
      <c r="M7">
        <v>0.185</v>
      </c>
      <c r="N7">
        <v>3</v>
      </c>
      <c r="O7" s="2">
        <v>0</v>
      </c>
      <c r="Q7" s="2">
        <v>0</v>
      </c>
      <c r="S7" s="2">
        <v>0</v>
      </c>
      <c r="U7">
        <v>0.52629999999999999</v>
      </c>
      <c r="V7">
        <v>1</v>
      </c>
      <c r="W7">
        <v>1</v>
      </c>
      <c r="X7">
        <v>1</v>
      </c>
      <c r="Y7">
        <v>0.36392857142857099</v>
      </c>
      <c r="Z7">
        <v>0</v>
      </c>
      <c r="AA7">
        <v>0.49059999999999998</v>
      </c>
      <c r="AB7">
        <v>1</v>
      </c>
      <c r="AC7">
        <v>1</v>
      </c>
      <c r="AD7">
        <v>1</v>
      </c>
      <c r="AE7">
        <v>0.33214285714285702</v>
      </c>
      <c r="AF7">
        <v>0</v>
      </c>
      <c r="AG7">
        <v>2.4999999999999901E-2</v>
      </c>
      <c r="AH7">
        <v>0</v>
      </c>
      <c r="AI7">
        <v>6.8128571428571399E-2</v>
      </c>
      <c r="AJ7">
        <v>0</v>
      </c>
      <c r="AK7">
        <v>1.5857142857142799E-2</v>
      </c>
      <c r="AL7">
        <v>0</v>
      </c>
      <c r="AM7">
        <v>9.1499999999999998E-2</v>
      </c>
      <c r="AN7">
        <v>3</v>
      </c>
      <c r="AO7">
        <v>0.7</v>
      </c>
      <c r="AP7">
        <v>1</v>
      </c>
      <c r="AQ7">
        <v>5.024E-2</v>
      </c>
      <c r="AR7">
        <v>3</v>
      </c>
      <c r="AS7">
        <v>0.14571999999999999</v>
      </c>
      <c r="AT7">
        <v>3</v>
      </c>
      <c r="AU7">
        <v>0.68001999999999996</v>
      </c>
      <c r="AV7">
        <v>1</v>
      </c>
      <c r="AW7">
        <v>8.6040000000000005E-2</v>
      </c>
      <c r="AX7">
        <v>3</v>
      </c>
      <c r="AY7">
        <v>4.0090000000000001E-2</v>
      </c>
      <c r="AZ7">
        <v>8</v>
      </c>
      <c r="BA7">
        <v>9.0429999999999996E-2</v>
      </c>
      <c r="BB7">
        <v>8</v>
      </c>
      <c r="BC7">
        <v>2.6030000000000001E-2</v>
      </c>
      <c r="BD7">
        <v>8</v>
      </c>
      <c r="BE7">
        <v>0.23762857142857099</v>
      </c>
      <c r="BF7">
        <v>0</v>
      </c>
      <c r="BG7">
        <v>1</v>
      </c>
      <c r="BH7">
        <v>1</v>
      </c>
      <c r="BI7">
        <v>0.13625714285714199</v>
      </c>
      <c r="BJ7">
        <v>0</v>
      </c>
      <c r="BK7">
        <v>0.34370000000000001</v>
      </c>
      <c r="BL7">
        <v>0</v>
      </c>
      <c r="BM7">
        <v>1</v>
      </c>
      <c r="BN7">
        <v>1</v>
      </c>
      <c r="BO7">
        <v>0.21197142857142801</v>
      </c>
      <c r="BP7">
        <v>0</v>
      </c>
      <c r="BQ7">
        <v>0.135679999999999</v>
      </c>
      <c r="BR7">
        <v>8</v>
      </c>
      <c r="BS7">
        <v>0.44761428571428502</v>
      </c>
      <c r="BT7">
        <v>0</v>
      </c>
      <c r="BU7">
        <v>8.9050000000000004E-2</v>
      </c>
      <c r="BV7">
        <v>8</v>
      </c>
    </row>
    <row r="8" spans="1:74">
      <c r="A8" s="21"/>
      <c r="B8" t="s">
        <v>707</v>
      </c>
      <c r="C8">
        <v>0.34799999999999998</v>
      </c>
      <c r="D8">
        <v>7</v>
      </c>
      <c r="E8">
        <v>0.30710666666666597</v>
      </c>
      <c r="F8">
        <v>8</v>
      </c>
      <c r="G8">
        <v>0.43018000000000001</v>
      </c>
      <c r="H8">
        <v>7</v>
      </c>
      <c r="I8">
        <v>0.33960000000000001</v>
      </c>
      <c r="J8">
        <v>7</v>
      </c>
      <c r="K8">
        <v>0.284173333333333</v>
      </c>
      <c r="L8">
        <v>8</v>
      </c>
      <c r="M8">
        <v>0.45644000000000001</v>
      </c>
      <c r="N8">
        <v>7</v>
      </c>
      <c r="O8">
        <v>0.39057999999999998</v>
      </c>
      <c r="P8">
        <v>7</v>
      </c>
      <c r="Q8">
        <v>0.37215999999999999</v>
      </c>
      <c r="R8">
        <v>7</v>
      </c>
      <c r="S8">
        <v>0.42942000000000002</v>
      </c>
      <c r="T8">
        <v>7</v>
      </c>
      <c r="U8">
        <v>0.86639999999999995</v>
      </c>
      <c r="V8">
        <v>7</v>
      </c>
      <c r="W8">
        <v>0.77692000000000005</v>
      </c>
      <c r="X8">
        <v>8</v>
      </c>
      <c r="Y8">
        <v>0.98109999999999997</v>
      </c>
      <c r="Z8">
        <v>7</v>
      </c>
      <c r="AA8">
        <v>0.84529999999999905</v>
      </c>
      <c r="AB8">
        <v>7</v>
      </c>
      <c r="AC8">
        <v>0.75788666666666604</v>
      </c>
      <c r="AD8">
        <v>8</v>
      </c>
      <c r="AE8">
        <v>1</v>
      </c>
      <c r="AF8">
        <v>7</v>
      </c>
      <c r="AG8">
        <v>0.86307999999999996</v>
      </c>
      <c r="AH8">
        <v>7</v>
      </c>
      <c r="AI8">
        <v>0.78353333333333297</v>
      </c>
      <c r="AJ8">
        <v>8</v>
      </c>
      <c r="AK8">
        <v>1</v>
      </c>
      <c r="AL8">
        <v>7</v>
      </c>
      <c r="AM8">
        <v>0.16541999999999901</v>
      </c>
      <c r="AN8">
        <v>7</v>
      </c>
      <c r="AO8">
        <v>0.5</v>
      </c>
      <c r="AP8">
        <v>5</v>
      </c>
      <c r="AQ8">
        <v>0.10698000000000001</v>
      </c>
      <c r="AR8">
        <v>7</v>
      </c>
      <c r="AS8">
        <v>0.21027999999999999</v>
      </c>
      <c r="AT8">
        <v>7</v>
      </c>
      <c r="AU8">
        <v>0.5</v>
      </c>
      <c r="AV8">
        <v>5</v>
      </c>
      <c r="AW8">
        <v>0.15056</v>
      </c>
      <c r="AX8">
        <v>7</v>
      </c>
      <c r="AY8">
        <v>0.21728</v>
      </c>
      <c r="AZ8">
        <v>7</v>
      </c>
      <c r="BA8">
        <v>0.5</v>
      </c>
      <c r="BB8">
        <v>5</v>
      </c>
      <c r="BC8">
        <v>0.14304</v>
      </c>
      <c r="BD8">
        <v>7</v>
      </c>
      <c r="BE8">
        <v>0.40155999999999997</v>
      </c>
      <c r="BF8">
        <v>7</v>
      </c>
      <c r="BG8">
        <v>0.89907999999999999</v>
      </c>
      <c r="BH8">
        <v>7</v>
      </c>
      <c r="BI8">
        <v>0.25888</v>
      </c>
      <c r="BJ8">
        <v>7</v>
      </c>
      <c r="BK8">
        <v>0.52315999999999996</v>
      </c>
      <c r="BL8">
        <v>7</v>
      </c>
      <c r="BM8">
        <v>0.90980000000000005</v>
      </c>
      <c r="BN8">
        <v>7</v>
      </c>
      <c r="BO8">
        <v>0.36809999999999998</v>
      </c>
      <c r="BP8">
        <v>7</v>
      </c>
      <c r="BQ8">
        <v>0.53847999999999996</v>
      </c>
      <c r="BR8">
        <v>7</v>
      </c>
      <c r="BS8">
        <v>0.98341999999999996</v>
      </c>
      <c r="BT8">
        <v>7</v>
      </c>
      <c r="BU8">
        <v>0.37085999999999902</v>
      </c>
      <c r="BV8">
        <v>7</v>
      </c>
    </row>
    <row r="9" spans="1:74">
      <c r="A9" s="21"/>
      <c r="B9" t="s">
        <v>723</v>
      </c>
      <c r="C9">
        <v>8.2820000000000005E-2</v>
      </c>
      <c r="D9">
        <v>4</v>
      </c>
      <c r="E9">
        <v>8.2619999999999999E-2</v>
      </c>
      <c r="F9">
        <v>6</v>
      </c>
      <c r="G9">
        <v>9.8299999999999998E-2</v>
      </c>
      <c r="H9">
        <v>4</v>
      </c>
      <c r="I9">
        <v>0.11428000000000001</v>
      </c>
      <c r="J9">
        <v>4</v>
      </c>
      <c r="K9">
        <v>0.112219999999999</v>
      </c>
      <c r="L9">
        <v>6</v>
      </c>
      <c r="M9">
        <v>0.14285999999999999</v>
      </c>
      <c r="N9">
        <v>4</v>
      </c>
      <c r="O9">
        <v>0.23124</v>
      </c>
      <c r="P9">
        <v>4</v>
      </c>
      <c r="Q9">
        <v>0.27079999999999999</v>
      </c>
      <c r="R9">
        <v>6</v>
      </c>
      <c r="S9">
        <v>0.27622000000000002</v>
      </c>
      <c r="T9">
        <v>4</v>
      </c>
      <c r="U9">
        <v>0.28599999999999998</v>
      </c>
      <c r="V9">
        <v>4</v>
      </c>
      <c r="W9">
        <v>0.31797999999999998</v>
      </c>
      <c r="X9">
        <v>4</v>
      </c>
      <c r="Y9">
        <v>0.26439999999999902</v>
      </c>
      <c r="Z9">
        <v>4</v>
      </c>
      <c r="AA9">
        <v>0.29915999999999998</v>
      </c>
      <c r="AB9">
        <v>4</v>
      </c>
      <c r="AC9">
        <v>0.362839999999999</v>
      </c>
      <c r="AD9">
        <v>4</v>
      </c>
      <c r="AE9">
        <v>0.25712000000000002</v>
      </c>
      <c r="AF9">
        <v>4</v>
      </c>
      <c r="AG9">
        <v>0.45540000000000003</v>
      </c>
      <c r="AH9">
        <v>4</v>
      </c>
      <c r="AI9">
        <v>0.64817999999999998</v>
      </c>
      <c r="AJ9">
        <v>4</v>
      </c>
      <c r="AK9">
        <v>0.36192000000000002</v>
      </c>
      <c r="AL9">
        <v>4</v>
      </c>
      <c r="AM9">
        <v>9.8199999999999996E-2</v>
      </c>
      <c r="AN9">
        <v>4</v>
      </c>
      <c r="AO9">
        <v>0.13008</v>
      </c>
      <c r="AP9">
        <v>4</v>
      </c>
      <c r="AQ9">
        <v>7.9479999999999995E-2</v>
      </c>
      <c r="AR9">
        <v>4</v>
      </c>
      <c r="AS9">
        <v>0.14274000000000001</v>
      </c>
      <c r="AT9">
        <v>4</v>
      </c>
      <c r="AU9">
        <v>0.17660000000000001</v>
      </c>
      <c r="AV9">
        <v>4</v>
      </c>
      <c r="AW9">
        <v>0.12039999999999999</v>
      </c>
      <c r="AX9">
        <v>4</v>
      </c>
      <c r="AY9">
        <v>0.2732</v>
      </c>
      <c r="AZ9">
        <v>4</v>
      </c>
      <c r="BA9">
        <v>0.35124</v>
      </c>
      <c r="BB9">
        <v>4</v>
      </c>
      <c r="BC9">
        <v>0.22545999999999999</v>
      </c>
      <c r="BD9">
        <v>4</v>
      </c>
      <c r="BE9">
        <v>0.30280000000000001</v>
      </c>
      <c r="BF9">
        <v>4</v>
      </c>
      <c r="BG9">
        <v>0.42851999999999901</v>
      </c>
      <c r="BH9">
        <v>4</v>
      </c>
      <c r="BI9">
        <v>0.2359</v>
      </c>
      <c r="BJ9">
        <v>4</v>
      </c>
      <c r="BK9">
        <v>0.35217999999999999</v>
      </c>
      <c r="BL9">
        <v>4</v>
      </c>
      <c r="BM9">
        <v>0.49125999999999898</v>
      </c>
      <c r="BN9">
        <v>4</v>
      </c>
      <c r="BO9">
        <v>0.27571999999999902</v>
      </c>
      <c r="BP9">
        <v>4</v>
      </c>
      <c r="BQ9">
        <v>0.45705999999999902</v>
      </c>
      <c r="BR9">
        <v>4</v>
      </c>
      <c r="BS9">
        <v>0.68263999999999903</v>
      </c>
      <c r="BT9">
        <v>4</v>
      </c>
      <c r="BU9">
        <v>0.34909999999999902</v>
      </c>
      <c r="BV9">
        <v>4</v>
      </c>
    </row>
    <row r="10" spans="1:74">
      <c r="A10" s="23" t="s">
        <v>87</v>
      </c>
      <c r="B10" t="s">
        <v>12</v>
      </c>
      <c r="C10">
        <v>4.0213333333333302E-2</v>
      </c>
      <c r="D10">
        <v>7</v>
      </c>
      <c r="E10">
        <v>3.1946666666666602E-2</v>
      </c>
      <c r="F10">
        <v>7</v>
      </c>
      <c r="G10">
        <v>5.5553333333333302E-2</v>
      </c>
      <c r="H10">
        <v>7</v>
      </c>
      <c r="I10">
        <v>4.0213333333333302E-2</v>
      </c>
      <c r="J10">
        <v>7</v>
      </c>
      <c r="K10">
        <v>3.1946666666666602E-2</v>
      </c>
      <c r="L10">
        <v>7</v>
      </c>
      <c r="M10">
        <v>5.5553333333333302E-2</v>
      </c>
      <c r="N10">
        <v>7</v>
      </c>
      <c r="O10">
        <v>4.6106666666666601E-2</v>
      </c>
      <c r="P10">
        <v>7</v>
      </c>
      <c r="Q10">
        <v>3.3713333333333297E-2</v>
      </c>
      <c r="R10">
        <v>7</v>
      </c>
      <c r="S10">
        <v>7.4073333333333297E-2</v>
      </c>
      <c r="T10">
        <v>7</v>
      </c>
      <c r="U10">
        <v>0.11794666666666601</v>
      </c>
      <c r="V10">
        <v>7</v>
      </c>
      <c r="W10">
        <v>0.108333333333333</v>
      </c>
      <c r="X10">
        <v>7</v>
      </c>
      <c r="Y10">
        <v>0.133333333333333</v>
      </c>
      <c r="Z10">
        <v>7</v>
      </c>
      <c r="AA10">
        <v>0.11794666666666601</v>
      </c>
      <c r="AB10">
        <v>7</v>
      </c>
      <c r="AC10">
        <v>0.108333333333333</v>
      </c>
      <c r="AD10">
        <v>7</v>
      </c>
      <c r="AE10">
        <v>0.133333333333333</v>
      </c>
      <c r="AF10">
        <v>7</v>
      </c>
      <c r="AG10">
        <v>0.11794666666666601</v>
      </c>
      <c r="AH10">
        <v>7</v>
      </c>
      <c r="AI10">
        <v>0.108333333333333</v>
      </c>
      <c r="AJ10">
        <v>7</v>
      </c>
      <c r="AK10">
        <v>0.133333333333333</v>
      </c>
      <c r="AL10">
        <v>7</v>
      </c>
      <c r="AM10">
        <v>4.5326666666666598E-2</v>
      </c>
      <c r="AN10">
        <v>7</v>
      </c>
      <c r="AO10">
        <v>0.24919333333333299</v>
      </c>
      <c r="AP10">
        <v>7</v>
      </c>
      <c r="AQ10">
        <v>2.56266666666666E-2</v>
      </c>
      <c r="AR10">
        <v>7</v>
      </c>
      <c r="AS10">
        <v>7.1233333333333301E-2</v>
      </c>
      <c r="AT10">
        <v>7</v>
      </c>
      <c r="AU10">
        <v>0.24919333333333299</v>
      </c>
      <c r="AV10">
        <v>7</v>
      </c>
      <c r="AW10">
        <v>4.3486666666666597E-2</v>
      </c>
      <c r="AX10">
        <v>7</v>
      </c>
      <c r="AY10">
        <v>0.118799999999999</v>
      </c>
      <c r="AZ10">
        <v>7</v>
      </c>
      <c r="BA10">
        <v>0.25247333333333299</v>
      </c>
      <c r="BB10">
        <v>7</v>
      </c>
      <c r="BC10">
        <v>8.3353333333333293E-2</v>
      </c>
      <c r="BD10">
        <v>7</v>
      </c>
      <c r="BE10">
        <v>0.1226</v>
      </c>
      <c r="BF10">
        <v>7</v>
      </c>
      <c r="BG10">
        <v>0.88194666666666599</v>
      </c>
      <c r="BH10">
        <v>7</v>
      </c>
      <c r="BI10">
        <v>6.8366666666666603E-2</v>
      </c>
      <c r="BJ10">
        <v>7</v>
      </c>
      <c r="BK10">
        <v>0.194626666666666</v>
      </c>
      <c r="BL10">
        <v>7</v>
      </c>
      <c r="BM10">
        <v>0.88194666666666599</v>
      </c>
      <c r="BN10">
        <v>7</v>
      </c>
      <c r="BO10">
        <v>0.11595333333333301</v>
      </c>
      <c r="BP10">
        <v>7</v>
      </c>
      <c r="BQ10">
        <v>0.30630666666666601</v>
      </c>
      <c r="BR10">
        <v>7</v>
      </c>
      <c r="BS10">
        <v>0.88194666666666599</v>
      </c>
      <c r="BT10">
        <v>7</v>
      </c>
      <c r="BU10">
        <v>0.1963</v>
      </c>
      <c r="BV10">
        <v>7</v>
      </c>
    </row>
    <row r="11" spans="1:74">
      <c r="A11" s="23"/>
      <c r="B11" t="s">
        <v>20</v>
      </c>
      <c r="C11" s="6">
        <v>0</v>
      </c>
      <c r="E11">
        <v>0</v>
      </c>
      <c r="G11">
        <v>0</v>
      </c>
      <c r="I11" t="s">
        <v>756</v>
      </c>
      <c r="J11" t="s">
        <v>15</v>
      </c>
      <c r="K11" t="s">
        <v>756</v>
      </c>
      <c r="L11" t="s">
        <v>59</v>
      </c>
      <c r="M11" t="s">
        <v>756</v>
      </c>
      <c r="N11" t="s">
        <v>59</v>
      </c>
      <c r="O11" t="s">
        <v>756</v>
      </c>
      <c r="P11" t="s">
        <v>15</v>
      </c>
      <c r="Q11" t="s">
        <v>756</v>
      </c>
      <c r="R11" t="s">
        <v>59</v>
      </c>
      <c r="S11" t="s">
        <v>756</v>
      </c>
      <c r="U11">
        <v>0</v>
      </c>
      <c r="W11">
        <v>0</v>
      </c>
      <c r="Y11">
        <v>0</v>
      </c>
      <c r="AA11" t="s">
        <v>756</v>
      </c>
      <c r="AB11" t="s">
        <v>15</v>
      </c>
      <c r="AC11" t="s">
        <v>756</v>
      </c>
      <c r="AD11" t="s">
        <v>59</v>
      </c>
      <c r="AE11" t="s">
        <v>756</v>
      </c>
      <c r="AF11" t="s">
        <v>59</v>
      </c>
      <c r="AG11" t="s">
        <v>756</v>
      </c>
      <c r="AH11" t="s">
        <v>15</v>
      </c>
      <c r="AI11" t="s">
        <v>756</v>
      </c>
      <c r="AJ11" t="s">
        <v>59</v>
      </c>
      <c r="AK11" t="s">
        <v>756</v>
      </c>
      <c r="AM11">
        <v>0.11459333333333301</v>
      </c>
      <c r="AN11">
        <v>6</v>
      </c>
      <c r="AO11">
        <v>0.33978666666666602</v>
      </c>
      <c r="AP11">
        <v>6</v>
      </c>
      <c r="AQ11">
        <v>7.0726666666666604E-2</v>
      </c>
      <c r="AR11">
        <v>6</v>
      </c>
      <c r="AS11">
        <v>0.12649333333333301</v>
      </c>
      <c r="AT11">
        <v>6</v>
      </c>
      <c r="AU11">
        <v>0.58068666666666602</v>
      </c>
      <c r="AV11">
        <v>7</v>
      </c>
      <c r="AW11">
        <v>7.2993333333333299E-2</v>
      </c>
      <c r="AX11">
        <v>6</v>
      </c>
      <c r="AY11">
        <v>0</v>
      </c>
      <c r="BA11">
        <v>0</v>
      </c>
      <c r="BC11">
        <v>0</v>
      </c>
      <c r="BE11">
        <v>0.34042666666666599</v>
      </c>
      <c r="BF11">
        <v>6</v>
      </c>
      <c r="BG11">
        <v>0.84459333333333297</v>
      </c>
      <c r="BH11">
        <v>6</v>
      </c>
      <c r="BI11">
        <v>0.214966666666666</v>
      </c>
      <c r="BJ11">
        <v>6</v>
      </c>
      <c r="BK11">
        <v>0.396166666666666</v>
      </c>
      <c r="BL11">
        <v>6</v>
      </c>
      <c r="BM11">
        <v>0.87945999999999902</v>
      </c>
      <c r="BN11">
        <v>7</v>
      </c>
      <c r="BO11">
        <v>0.26189333333333298</v>
      </c>
      <c r="BP11">
        <v>6</v>
      </c>
      <c r="BQ11">
        <v>0</v>
      </c>
      <c r="BS11">
        <v>0</v>
      </c>
      <c r="BU11">
        <v>0</v>
      </c>
    </row>
    <row r="12" spans="1:74">
      <c r="A12" s="23"/>
      <c r="B12" t="s">
        <v>27</v>
      </c>
      <c r="C12">
        <v>0</v>
      </c>
      <c r="E12">
        <v>0</v>
      </c>
      <c r="G12">
        <v>0</v>
      </c>
      <c r="I12">
        <v>0</v>
      </c>
      <c r="K12">
        <v>0</v>
      </c>
      <c r="M12">
        <v>0</v>
      </c>
      <c r="O12" s="3" t="s">
        <v>756</v>
      </c>
      <c r="P12" t="s">
        <v>15</v>
      </c>
      <c r="Q12" s="3" t="s">
        <v>756</v>
      </c>
      <c r="R12" t="s">
        <v>59</v>
      </c>
      <c r="S12" s="3" t="s">
        <v>756</v>
      </c>
      <c r="U12">
        <v>0</v>
      </c>
      <c r="W12">
        <v>0</v>
      </c>
      <c r="Y12">
        <v>0</v>
      </c>
      <c r="AA12">
        <v>0</v>
      </c>
      <c r="AC12">
        <v>0</v>
      </c>
      <c r="AE12">
        <v>0</v>
      </c>
      <c r="AG12" s="3" t="s">
        <v>756</v>
      </c>
      <c r="AH12" t="s">
        <v>15</v>
      </c>
      <c r="AI12" s="3" t="s">
        <v>756</v>
      </c>
      <c r="AJ12" t="s">
        <v>59</v>
      </c>
      <c r="AK12" s="3" t="s">
        <v>756</v>
      </c>
      <c r="AM12">
        <v>6.77333333333333E-3</v>
      </c>
      <c r="AN12">
        <v>5</v>
      </c>
      <c r="AO12">
        <v>9.0059999999999904E-2</v>
      </c>
      <c r="AP12">
        <v>3</v>
      </c>
      <c r="AQ12">
        <v>3.8933333333333298E-3</v>
      </c>
      <c r="AR12">
        <v>5</v>
      </c>
      <c r="AS12">
        <v>1.5813333333333301E-2</v>
      </c>
      <c r="AT12">
        <v>3</v>
      </c>
      <c r="AU12">
        <v>9.0059999999999904E-2</v>
      </c>
      <c r="AV12">
        <v>3</v>
      </c>
      <c r="AW12">
        <v>9.5200000000000007E-3</v>
      </c>
      <c r="AX12">
        <v>3</v>
      </c>
      <c r="AY12">
        <v>2.0299999999999999E-2</v>
      </c>
      <c r="AZ12">
        <v>7</v>
      </c>
      <c r="BA12">
        <v>2.8886666666666599E-2</v>
      </c>
      <c r="BB12">
        <v>5</v>
      </c>
      <c r="BC12">
        <v>1.6666666666666601E-2</v>
      </c>
      <c r="BD12">
        <v>7</v>
      </c>
      <c r="BE12">
        <v>5.7566666666666599E-2</v>
      </c>
      <c r="BF12">
        <v>3</v>
      </c>
      <c r="BG12">
        <v>0.45857999999999899</v>
      </c>
      <c r="BH12">
        <v>3</v>
      </c>
      <c r="BI12">
        <v>3.16666666666666E-2</v>
      </c>
      <c r="BJ12">
        <v>3</v>
      </c>
      <c r="BK12">
        <v>9.1379999999999906E-2</v>
      </c>
      <c r="BL12">
        <v>7</v>
      </c>
      <c r="BM12">
        <v>0.38224666666666601</v>
      </c>
      <c r="BN12">
        <v>5</v>
      </c>
      <c r="BO12">
        <v>5.5533333333333303E-2</v>
      </c>
      <c r="BP12">
        <v>7</v>
      </c>
      <c r="BQ12">
        <v>0.123999999999999</v>
      </c>
      <c r="BR12">
        <v>7</v>
      </c>
      <c r="BS12">
        <v>0.33909333333333302</v>
      </c>
      <c r="BT12">
        <v>7</v>
      </c>
      <c r="BU12">
        <v>8.054E-2</v>
      </c>
      <c r="BV12">
        <v>7</v>
      </c>
    </row>
    <row r="13" spans="1:74">
      <c r="A13" s="23"/>
      <c r="B13" t="s">
        <v>30</v>
      </c>
      <c r="C13">
        <v>0</v>
      </c>
      <c r="E13">
        <v>0</v>
      </c>
      <c r="G13">
        <v>0</v>
      </c>
      <c r="I13">
        <v>0</v>
      </c>
      <c r="K13">
        <v>0</v>
      </c>
      <c r="M13">
        <v>0</v>
      </c>
      <c r="O13" s="3" t="s">
        <v>756</v>
      </c>
      <c r="P13" t="s">
        <v>15</v>
      </c>
      <c r="Q13" s="3" t="s">
        <v>756</v>
      </c>
      <c r="R13" t="s">
        <v>59</v>
      </c>
      <c r="S13" s="3" t="s">
        <v>756</v>
      </c>
      <c r="U13">
        <v>4.6980000000000001E-2</v>
      </c>
      <c r="V13">
        <v>3</v>
      </c>
      <c r="W13">
        <v>4.0739999999999998E-2</v>
      </c>
      <c r="X13">
        <v>3</v>
      </c>
      <c r="Y13">
        <v>5.83333333333333E-2</v>
      </c>
      <c r="Z13">
        <v>3</v>
      </c>
      <c r="AA13">
        <v>4.58933333333333E-2</v>
      </c>
      <c r="AB13">
        <v>3</v>
      </c>
      <c r="AC13">
        <v>3.2746666666666598E-2</v>
      </c>
      <c r="AD13">
        <v>3</v>
      </c>
      <c r="AE13">
        <v>8.5720000000000005E-2</v>
      </c>
      <c r="AF13">
        <v>3</v>
      </c>
      <c r="AG13" s="3" t="s">
        <v>756</v>
      </c>
      <c r="AH13" t="s">
        <v>15</v>
      </c>
      <c r="AI13" s="3" t="s">
        <v>756</v>
      </c>
      <c r="AJ13" t="s">
        <v>59</v>
      </c>
      <c r="AK13" s="3" t="s">
        <v>756</v>
      </c>
      <c r="AM13">
        <v>3.5613333333333302E-2</v>
      </c>
      <c r="AN13">
        <v>5</v>
      </c>
      <c r="AO13">
        <v>0.152873333333333</v>
      </c>
      <c r="AP13">
        <v>6</v>
      </c>
      <c r="AQ13">
        <v>2.08533333333333E-2</v>
      </c>
      <c r="AR13">
        <v>5</v>
      </c>
      <c r="AS13">
        <v>5.7666666666666602E-2</v>
      </c>
      <c r="AT13">
        <v>5</v>
      </c>
      <c r="AU13">
        <v>0.16664000000000001</v>
      </c>
      <c r="AV13">
        <v>5</v>
      </c>
      <c r="AW13">
        <v>3.6493333333333301E-2</v>
      </c>
      <c r="AX13">
        <v>5</v>
      </c>
      <c r="AY13">
        <v>4.6599999999999898E-2</v>
      </c>
      <c r="AZ13">
        <v>5</v>
      </c>
      <c r="BA13">
        <v>0.27448</v>
      </c>
      <c r="BB13">
        <v>3</v>
      </c>
      <c r="BC13">
        <v>2.9466666666666599E-2</v>
      </c>
      <c r="BD13">
        <v>5</v>
      </c>
      <c r="BE13">
        <v>0.142226666666666</v>
      </c>
      <c r="BF13">
        <v>5</v>
      </c>
      <c r="BG13">
        <v>0.66501333333333301</v>
      </c>
      <c r="BH13">
        <v>6</v>
      </c>
      <c r="BI13">
        <v>8.1166666666666595E-2</v>
      </c>
      <c r="BJ13">
        <v>5</v>
      </c>
      <c r="BK13">
        <v>0.21563333333333301</v>
      </c>
      <c r="BL13">
        <v>3</v>
      </c>
      <c r="BM13">
        <v>0.70699333333333303</v>
      </c>
      <c r="BN13">
        <v>6</v>
      </c>
      <c r="BO13">
        <v>0.13172666666666599</v>
      </c>
      <c r="BP13">
        <v>3</v>
      </c>
      <c r="BQ13">
        <v>0.13707333333333299</v>
      </c>
      <c r="BR13">
        <v>3</v>
      </c>
      <c r="BS13">
        <v>0.62563999999999997</v>
      </c>
      <c r="BT13">
        <v>3</v>
      </c>
      <c r="BU13">
        <v>7.7520000000000006E-2</v>
      </c>
      <c r="BV13">
        <v>3</v>
      </c>
    </row>
    <row r="14" spans="1:74">
      <c r="A14" s="23"/>
      <c r="B14" t="s">
        <v>35</v>
      </c>
      <c r="C14">
        <v>4.4933333333333301E-3</v>
      </c>
      <c r="D14">
        <v>3</v>
      </c>
      <c r="E14">
        <v>3.79999999999999E-3</v>
      </c>
      <c r="F14">
        <v>3</v>
      </c>
      <c r="G14">
        <v>5.7999999999999996E-3</v>
      </c>
      <c r="H14">
        <v>3</v>
      </c>
      <c r="I14">
        <v>5.9666666666666601E-3</v>
      </c>
      <c r="J14">
        <v>3</v>
      </c>
      <c r="K14">
        <v>3.79999999999999E-3</v>
      </c>
      <c r="L14">
        <v>3</v>
      </c>
      <c r="M14">
        <v>1.48133333333333E-2</v>
      </c>
      <c r="N14">
        <v>3</v>
      </c>
      <c r="O14" s="3" t="s">
        <v>756</v>
      </c>
      <c r="P14" t="s">
        <v>15</v>
      </c>
      <c r="Q14" s="3" t="s">
        <v>756</v>
      </c>
      <c r="R14" t="s">
        <v>59</v>
      </c>
      <c r="S14" s="3" t="s">
        <v>756</v>
      </c>
      <c r="U14">
        <v>2.5153333333333298E-2</v>
      </c>
      <c r="V14">
        <v>3</v>
      </c>
      <c r="W14">
        <v>1.63466666666666E-2</v>
      </c>
      <c r="X14">
        <v>3</v>
      </c>
      <c r="Y14">
        <v>6.0866666666666597E-2</v>
      </c>
      <c r="Z14">
        <v>3</v>
      </c>
      <c r="AA14">
        <v>2.8326666666666601E-2</v>
      </c>
      <c r="AB14">
        <v>3</v>
      </c>
      <c r="AC14">
        <v>1.63466666666666E-2</v>
      </c>
      <c r="AD14">
        <v>3</v>
      </c>
      <c r="AE14">
        <v>0.12592666666666599</v>
      </c>
      <c r="AF14">
        <v>3</v>
      </c>
      <c r="AG14" s="3" t="s">
        <v>756</v>
      </c>
      <c r="AH14" t="s">
        <v>15</v>
      </c>
      <c r="AI14" s="3" t="s">
        <v>756</v>
      </c>
      <c r="AJ14" t="s">
        <v>59</v>
      </c>
      <c r="AK14" s="3" t="s">
        <v>756</v>
      </c>
      <c r="AM14">
        <v>6.3879999999999895E-2</v>
      </c>
      <c r="AN14">
        <v>3</v>
      </c>
      <c r="AO14">
        <v>0.185153333333333</v>
      </c>
      <c r="AP14">
        <v>3</v>
      </c>
      <c r="AQ14">
        <v>3.9446666666666602E-2</v>
      </c>
      <c r="AR14">
        <v>3</v>
      </c>
      <c r="AS14">
        <v>9.1679999999999998E-2</v>
      </c>
      <c r="AT14">
        <v>3</v>
      </c>
      <c r="AU14">
        <v>0.19905999999999999</v>
      </c>
      <c r="AV14">
        <v>3</v>
      </c>
      <c r="AW14">
        <v>6.1666666666666599E-2</v>
      </c>
      <c r="AX14">
        <v>3</v>
      </c>
      <c r="AY14">
        <v>0.10063333333333301</v>
      </c>
      <c r="AZ14">
        <v>4</v>
      </c>
      <c r="BA14">
        <v>0.15493333333333301</v>
      </c>
      <c r="BB14">
        <v>3</v>
      </c>
      <c r="BC14">
        <v>8.4733333333333299E-2</v>
      </c>
      <c r="BD14">
        <v>4</v>
      </c>
      <c r="BE14">
        <v>0.233806666666666</v>
      </c>
      <c r="BF14">
        <v>3</v>
      </c>
      <c r="BG14">
        <v>0.68562000000000001</v>
      </c>
      <c r="BH14">
        <v>5</v>
      </c>
      <c r="BI14">
        <v>0.14828666666666601</v>
      </c>
      <c r="BJ14">
        <v>3</v>
      </c>
      <c r="BK14">
        <v>0.31736666666666602</v>
      </c>
      <c r="BL14">
        <v>3</v>
      </c>
      <c r="BM14">
        <v>0.80259999999999998</v>
      </c>
      <c r="BN14">
        <v>3</v>
      </c>
      <c r="BO14">
        <v>0.22223333333333301</v>
      </c>
      <c r="BP14">
        <v>3</v>
      </c>
      <c r="BQ14">
        <v>0.32693999999999901</v>
      </c>
      <c r="BR14">
        <v>3</v>
      </c>
      <c r="BS14">
        <v>0.50197999999999998</v>
      </c>
      <c r="BT14">
        <v>3</v>
      </c>
      <c r="BU14">
        <v>0.25083333333333302</v>
      </c>
      <c r="BV14">
        <v>4</v>
      </c>
    </row>
    <row r="15" spans="1:74">
      <c r="A15" s="23"/>
      <c r="B15" t="s">
        <v>39</v>
      </c>
      <c r="C15">
        <v>0.12855999999999901</v>
      </c>
      <c r="D15">
        <v>3</v>
      </c>
      <c r="E15">
        <v>0.167006666666666</v>
      </c>
      <c r="F15">
        <v>3</v>
      </c>
      <c r="G15">
        <v>0.111126666666666</v>
      </c>
      <c r="H15">
        <v>3</v>
      </c>
      <c r="I15">
        <v>0.12855999999999901</v>
      </c>
      <c r="J15">
        <v>3</v>
      </c>
      <c r="K15">
        <v>0.167006666666666</v>
      </c>
      <c r="L15">
        <v>3</v>
      </c>
      <c r="M15">
        <v>0.111126666666666</v>
      </c>
      <c r="N15">
        <v>3</v>
      </c>
      <c r="O15">
        <v>0.12855999999999901</v>
      </c>
      <c r="P15">
        <v>3</v>
      </c>
      <c r="Q15">
        <v>0.167006666666666</v>
      </c>
      <c r="R15">
        <v>3</v>
      </c>
      <c r="S15">
        <v>0.111126666666666</v>
      </c>
      <c r="T15">
        <v>3</v>
      </c>
      <c r="U15">
        <v>0.359333333333333</v>
      </c>
      <c r="V15">
        <v>3</v>
      </c>
      <c r="W15">
        <v>0.33871333333333298</v>
      </c>
      <c r="X15">
        <v>3</v>
      </c>
      <c r="Y15">
        <v>0.4</v>
      </c>
      <c r="Z15">
        <v>3</v>
      </c>
      <c r="AA15">
        <v>0.359333333333333</v>
      </c>
      <c r="AB15">
        <v>3</v>
      </c>
      <c r="AC15">
        <v>0.33871333333333298</v>
      </c>
      <c r="AD15">
        <v>3</v>
      </c>
      <c r="AE15">
        <v>0.4</v>
      </c>
      <c r="AF15">
        <v>3</v>
      </c>
      <c r="AG15">
        <v>0.359333333333333</v>
      </c>
      <c r="AH15">
        <v>3</v>
      </c>
      <c r="AI15">
        <v>0.33871333333333298</v>
      </c>
      <c r="AJ15">
        <v>3</v>
      </c>
      <c r="AK15">
        <v>0.4</v>
      </c>
      <c r="AL15">
        <v>3</v>
      </c>
      <c r="AM15">
        <v>5.4800000000000001E-2</v>
      </c>
      <c r="AN15">
        <v>3</v>
      </c>
      <c r="AO15">
        <v>0.22721333333333299</v>
      </c>
      <c r="AP15">
        <v>3</v>
      </c>
      <c r="AQ15">
        <v>3.1879999999999999E-2</v>
      </c>
      <c r="AR15">
        <v>3</v>
      </c>
      <c r="AS15">
        <v>0.11617999999999901</v>
      </c>
      <c r="AT15">
        <v>3</v>
      </c>
      <c r="AU15">
        <v>0.22721333333333299</v>
      </c>
      <c r="AV15">
        <v>3</v>
      </c>
      <c r="AW15">
        <v>8.1766666666666599E-2</v>
      </c>
      <c r="AX15">
        <v>3</v>
      </c>
      <c r="AY15">
        <v>0.13241999999999901</v>
      </c>
      <c r="AZ15">
        <v>3</v>
      </c>
      <c r="BA15">
        <v>0.22721333333333299</v>
      </c>
      <c r="BB15">
        <v>3</v>
      </c>
      <c r="BC15">
        <v>9.8479999999999901E-2</v>
      </c>
      <c r="BD15">
        <v>3</v>
      </c>
      <c r="BE15">
        <v>0.19300666666666599</v>
      </c>
      <c r="BF15">
        <v>3</v>
      </c>
      <c r="BG15">
        <v>0.51732</v>
      </c>
      <c r="BH15">
        <v>3</v>
      </c>
      <c r="BI15">
        <v>0.122553333333333</v>
      </c>
      <c r="BJ15">
        <v>3</v>
      </c>
      <c r="BK15">
        <v>0.37796666666666601</v>
      </c>
      <c r="BL15">
        <v>3</v>
      </c>
      <c r="BM15">
        <v>0.53822000000000003</v>
      </c>
      <c r="BN15">
        <v>3</v>
      </c>
      <c r="BO15">
        <v>0.30691333333333298</v>
      </c>
      <c r="BP15">
        <v>3</v>
      </c>
      <c r="BQ15">
        <v>0.422866666666666</v>
      </c>
      <c r="BR15">
        <v>3</v>
      </c>
      <c r="BS15">
        <v>0.53822000000000003</v>
      </c>
      <c r="BT15">
        <v>3</v>
      </c>
      <c r="BU15">
        <v>0.36969333333333299</v>
      </c>
      <c r="BV15">
        <v>3</v>
      </c>
    </row>
    <row r="16" spans="1:74">
      <c r="A16" s="23"/>
      <c r="B16" t="s">
        <v>45</v>
      </c>
      <c r="C16">
        <v>0</v>
      </c>
      <c r="E16">
        <v>0</v>
      </c>
      <c r="G16">
        <v>0</v>
      </c>
      <c r="I16" s="3" t="s">
        <v>756</v>
      </c>
      <c r="J16" t="s">
        <v>15</v>
      </c>
      <c r="K16" s="3" t="s">
        <v>756</v>
      </c>
      <c r="L16" t="s">
        <v>71</v>
      </c>
      <c r="M16" s="3" t="s">
        <v>756</v>
      </c>
      <c r="N16" t="s">
        <v>59</v>
      </c>
      <c r="O16" s="3" t="s">
        <v>756</v>
      </c>
      <c r="P16" t="s">
        <v>15</v>
      </c>
      <c r="Q16" s="3" t="s">
        <v>756</v>
      </c>
      <c r="R16" t="s">
        <v>59</v>
      </c>
      <c r="S16" s="3" t="s">
        <v>756</v>
      </c>
      <c r="U16">
        <v>0</v>
      </c>
      <c r="W16">
        <v>0</v>
      </c>
      <c r="Y16">
        <v>0</v>
      </c>
      <c r="AA16" s="3" t="s">
        <v>756</v>
      </c>
      <c r="AB16" t="s">
        <v>15</v>
      </c>
      <c r="AC16" s="3" t="s">
        <v>756</v>
      </c>
      <c r="AD16" t="s">
        <v>71</v>
      </c>
      <c r="AE16" s="3" t="s">
        <v>756</v>
      </c>
      <c r="AF16" t="s">
        <v>59</v>
      </c>
      <c r="AG16" s="3" t="s">
        <v>756</v>
      </c>
      <c r="AH16" t="s">
        <v>15</v>
      </c>
      <c r="AI16" s="3" t="s">
        <v>756</v>
      </c>
      <c r="AJ16" t="s">
        <v>59</v>
      </c>
      <c r="AK16" s="3" t="s">
        <v>756</v>
      </c>
      <c r="AM16">
        <v>3.3700000000000001E-2</v>
      </c>
      <c r="AN16">
        <v>3</v>
      </c>
      <c r="AO16">
        <v>0.19880666666666599</v>
      </c>
      <c r="AP16">
        <v>3</v>
      </c>
      <c r="AQ16">
        <v>1.86266666666666E-2</v>
      </c>
      <c r="AR16">
        <v>3</v>
      </c>
      <c r="AS16">
        <v>4.632E-2</v>
      </c>
      <c r="AT16">
        <v>3</v>
      </c>
      <c r="AU16">
        <v>0.275233333333333</v>
      </c>
      <c r="AV16">
        <v>3</v>
      </c>
      <c r="AW16">
        <v>2.7086666666666599E-2</v>
      </c>
      <c r="AX16">
        <v>3</v>
      </c>
      <c r="AY16">
        <v>0</v>
      </c>
      <c r="BA16">
        <v>0</v>
      </c>
      <c r="BC16">
        <v>0</v>
      </c>
      <c r="BE16">
        <v>0.10466</v>
      </c>
      <c r="BF16">
        <v>3</v>
      </c>
      <c r="BG16">
        <v>0.53951333333333296</v>
      </c>
      <c r="BH16">
        <v>3</v>
      </c>
      <c r="BI16">
        <v>5.8326666666666603E-2</v>
      </c>
      <c r="BJ16">
        <v>3</v>
      </c>
      <c r="BK16">
        <v>0.14375333333333301</v>
      </c>
      <c r="BL16">
        <v>3</v>
      </c>
      <c r="BM16">
        <v>0.53951333333333296</v>
      </c>
      <c r="BN16">
        <v>3</v>
      </c>
      <c r="BO16">
        <v>8.3353333333333293E-2</v>
      </c>
      <c r="BP16">
        <v>3</v>
      </c>
      <c r="BQ16">
        <v>0</v>
      </c>
      <c r="BS16">
        <v>0</v>
      </c>
      <c r="BU16">
        <v>0</v>
      </c>
    </row>
    <row r="17" spans="1:74">
      <c r="A17" s="23"/>
      <c r="B17" t="s">
        <v>47</v>
      </c>
      <c r="C17">
        <v>0.131066666666666</v>
      </c>
      <c r="D17">
        <v>4</v>
      </c>
      <c r="E17">
        <v>0.13710666666666599</v>
      </c>
      <c r="F17">
        <v>3</v>
      </c>
      <c r="G17">
        <v>0.15333333333333299</v>
      </c>
      <c r="H17">
        <v>4</v>
      </c>
      <c r="I17">
        <v>0.131066666666666</v>
      </c>
      <c r="J17">
        <v>4</v>
      </c>
      <c r="K17">
        <v>0.13710666666666599</v>
      </c>
      <c r="L17">
        <v>3</v>
      </c>
      <c r="M17">
        <v>0.15333333333333299</v>
      </c>
      <c r="N17">
        <v>4</v>
      </c>
      <c r="O17">
        <v>0.131066666666666</v>
      </c>
      <c r="P17">
        <v>4</v>
      </c>
      <c r="Q17">
        <v>0.13710666666666599</v>
      </c>
      <c r="R17">
        <v>3</v>
      </c>
      <c r="S17">
        <v>0.15333333333333299</v>
      </c>
      <c r="T17">
        <v>4</v>
      </c>
      <c r="U17">
        <v>0.42879999999999902</v>
      </c>
      <c r="V17">
        <v>3</v>
      </c>
      <c r="W17">
        <v>0.37125333333333299</v>
      </c>
      <c r="X17">
        <v>3</v>
      </c>
      <c r="Y17">
        <v>0.55999999999999905</v>
      </c>
      <c r="Z17">
        <v>3</v>
      </c>
      <c r="AA17">
        <v>0.42879999999999902</v>
      </c>
      <c r="AB17">
        <v>3</v>
      </c>
      <c r="AC17">
        <v>0.37125333333333299</v>
      </c>
      <c r="AD17">
        <v>3</v>
      </c>
      <c r="AE17">
        <v>0.55999999999999905</v>
      </c>
      <c r="AF17">
        <v>3</v>
      </c>
      <c r="AG17">
        <v>0.42879999999999902</v>
      </c>
      <c r="AH17">
        <v>3</v>
      </c>
      <c r="AI17">
        <v>0.37125333333333299</v>
      </c>
      <c r="AJ17">
        <v>3</v>
      </c>
      <c r="AK17">
        <v>0.55999999999999905</v>
      </c>
      <c r="AL17">
        <v>3</v>
      </c>
      <c r="AM17">
        <v>7.4139999999999998E-2</v>
      </c>
      <c r="AN17">
        <v>4</v>
      </c>
      <c r="AO17">
        <v>0.27617333333333299</v>
      </c>
      <c r="AP17">
        <v>5</v>
      </c>
      <c r="AQ17">
        <v>4.4139999999999902E-2</v>
      </c>
      <c r="AR17">
        <v>4</v>
      </c>
      <c r="AS17">
        <v>0.15260000000000001</v>
      </c>
      <c r="AT17">
        <v>4</v>
      </c>
      <c r="AU17">
        <v>0.29238666666666602</v>
      </c>
      <c r="AV17">
        <v>3</v>
      </c>
      <c r="AW17">
        <v>0.112639999999999</v>
      </c>
      <c r="AX17">
        <v>4</v>
      </c>
      <c r="AY17">
        <v>0.17796000000000001</v>
      </c>
      <c r="AZ17">
        <v>4</v>
      </c>
      <c r="BA17">
        <v>0.29238666666666602</v>
      </c>
      <c r="BB17">
        <v>3</v>
      </c>
      <c r="BC17">
        <v>0.14203333333333301</v>
      </c>
      <c r="BD17">
        <v>4</v>
      </c>
      <c r="BE17">
        <v>0.26312000000000002</v>
      </c>
      <c r="BF17">
        <v>3</v>
      </c>
      <c r="BG17">
        <v>0.80430666666666595</v>
      </c>
      <c r="BH17">
        <v>3</v>
      </c>
      <c r="BI17">
        <v>0.159906666666666</v>
      </c>
      <c r="BJ17">
        <v>3</v>
      </c>
      <c r="BK17">
        <v>0.52871999999999997</v>
      </c>
      <c r="BL17">
        <v>3</v>
      </c>
      <c r="BM17">
        <v>0.80430666666666595</v>
      </c>
      <c r="BN17">
        <v>3</v>
      </c>
      <c r="BO17">
        <v>0.40805333333333299</v>
      </c>
      <c r="BP17">
        <v>3</v>
      </c>
      <c r="BQ17">
        <v>0.61153333333333304</v>
      </c>
      <c r="BR17">
        <v>3</v>
      </c>
      <c r="BS17">
        <v>0.80430666666666595</v>
      </c>
      <c r="BT17">
        <v>3</v>
      </c>
      <c r="BU17">
        <v>0.51449333333333302</v>
      </c>
      <c r="BV17">
        <v>3</v>
      </c>
    </row>
    <row r="18" spans="1:74">
      <c r="A18" s="23"/>
      <c r="B18" t="s">
        <v>52</v>
      </c>
      <c r="C18">
        <v>0</v>
      </c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  <c r="BK18">
        <v>0</v>
      </c>
      <c r="BM18">
        <v>0</v>
      </c>
      <c r="BO18">
        <v>0</v>
      </c>
      <c r="BQ18">
        <v>0</v>
      </c>
      <c r="BS18">
        <v>0</v>
      </c>
      <c r="BU18">
        <v>0</v>
      </c>
    </row>
    <row r="19" spans="1:74">
      <c r="A19" s="23"/>
      <c r="B19" t="s">
        <v>53</v>
      </c>
      <c r="C19">
        <v>0</v>
      </c>
      <c r="E19">
        <v>0</v>
      </c>
      <c r="G19">
        <v>0</v>
      </c>
      <c r="I19">
        <v>0</v>
      </c>
      <c r="K19">
        <v>0</v>
      </c>
      <c r="M19">
        <v>0</v>
      </c>
      <c r="O19" s="3" t="s">
        <v>756</v>
      </c>
      <c r="P19" t="s">
        <v>15</v>
      </c>
      <c r="Q19" s="3" t="s">
        <v>756</v>
      </c>
      <c r="R19" t="s">
        <v>80</v>
      </c>
      <c r="S19" s="3" t="s">
        <v>756</v>
      </c>
      <c r="U19">
        <v>0.04</v>
      </c>
      <c r="V19">
        <v>4</v>
      </c>
      <c r="W19">
        <v>0.1</v>
      </c>
      <c r="X19">
        <v>4</v>
      </c>
      <c r="Y19">
        <v>2.5000000000000001E-2</v>
      </c>
      <c r="Z19">
        <v>4</v>
      </c>
      <c r="AA19">
        <v>0.04</v>
      </c>
      <c r="AB19">
        <v>4</v>
      </c>
      <c r="AC19">
        <v>0.1</v>
      </c>
      <c r="AD19">
        <v>4</v>
      </c>
      <c r="AE19">
        <v>2.5000000000000001E-2</v>
      </c>
      <c r="AF19">
        <v>4</v>
      </c>
      <c r="AG19" s="3" t="s">
        <v>756</v>
      </c>
      <c r="AH19" t="s">
        <v>15</v>
      </c>
      <c r="AI19" s="3" t="s">
        <v>756</v>
      </c>
      <c r="AJ19" t="s">
        <v>80</v>
      </c>
      <c r="AK19" s="3" t="s">
        <v>756</v>
      </c>
      <c r="AM19">
        <v>0</v>
      </c>
      <c r="AO19">
        <v>0</v>
      </c>
      <c r="AQ19">
        <v>0</v>
      </c>
      <c r="AS19">
        <v>0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3.2799999999999999E-3</v>
      </c>
      <c r="BF19">
        <v>6</v>
      </c>
      <c r="BG19">
        <v>0.1</v>
      </c>
      <c r="BH19">
        <v>4</v>
      </c>
      <c r="BI19">
        <v>1.73333333333333E-3</v>
      </c>
      <c r="BJ19">
        <v>6</v>
      </c>
      <c r="BK19">
        <v>6.9133333333333304E-3</v>
      </c>
      <c r="BL19">
        <v>6</v>
      </c>
      <c r="BM19">
        <v>0.1</v>
      </c>
      <c r="BN19">
        <v>4</v>
      </c>
      <c r="BO19">
        <v>3.9199999999999999E-3</v>
      </c>
      <c r="BP19">
        <v>6</v>
      </c>
      <c r="BQ19">
        <v>3.1733333333333301E-3</v>
      </c>
      <c r="BR19">
        <v>3</v>
      </c>
      <c r="BS19">
        <v>6.6666666666666596E-2</v>
      </c>
      <c r="BT19">
        <v>3</v>
      </c>
      <c r="BU19">
        <v>1.6266666666666599E-3</v>
      </c>
      <c r="BV19">
        <v>3</v>
      </c>
    </row>
    <row r="20" spans="1:74">
      <c r="A20" s="23"/>
      <c r="B20" t="s">
        <v>55</v>
      </c>
      <c r="C20">
        <v>0</v>
      </c>
      <c r="E20">
        <v>0</v>
      </c>
      <c r="G20">
        <v>0</v>
      </c>
      <c r="I20">
        <v>0</v>
      </c>
      <c r="K20">
        <v>0</v>
      </c>
      <c r="M20">
        <v>0</v>
      </c>
      <c r="O20" s="3" t="s">
        <v>756</v>
      </c>
      <c r="P20" t="s">
        <v>15</v>
      </c>
      <c r="Q20" s="3" t="s">
        <v>756</v>
      </c>
      <c r="R20" t="s">
        <v>80</v>
      </c>
      <c r="S20" s="3" t="s">
        <v>756</v>
      </c>
      <c r="U20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 s="3" t="s">
        <v>756</v>
      </c>
      <c r="AH20" t="s">
        <v>15</v>
      </c>
      <c r="AI20" s="3" t="s">
        <v>756</v>
      </c>
      <c r="AJ20" t="s">
        <v>80</v>
      </c>
      <c r="AK20" s="3" t="s">
        <v>756</v>
      </c>
      <c r="AM20">
        <v>1.2066666666666599E-3</v>
      </c>
      <c r="AN20">
        <v>3</v>
      </c>
      <c r="AO20">
        <v>5.7999999999999996E-3</v>
      </c>
      <c r="AP20">
        <v>3</v>
      </c>
      <c r="AQ20">
        <v>6.7333333333333297E-4</v>
      </c>
      <c r="AR20">
        <v>3</v>
      </c>
      <c r="AS20">
        <v>4.5199999999999997E-3</v>
      </c>
      <c r="AT20">
        <v>3</v>
      </c>
      <c r="AU20">
        <v>9.5266666666666607E-3</v>
      </c>
      <c r="AV20">
        <v>3</v>
      </c>
      <c r="AW20">
        <v>2.96E-3</v>
      </c>
      <c r="AX20">
        <v>3</v>
      </c>
      <c r="AY20">
        <v>0</v>
      </c>
      <c r="BA20">
        <v>0</v>
      </c>
      <c r="BC20">
        <v>0</v>
      </c>
      <c r="BE20">
        <v>1.5959999999999998E-2</v>
      </c>
      <c r="BF20">
        <v>3</v>
      </c>
      <c r="BG20">
        <v>0.13959333333333299</v>
      </c>
      <c r="BH20">
        <v>3</v>
      </c>
      <c r="BI20">
        <v>8.7733333333333292E-3</v>
      </c>
      <c r="BJ20">
        <v>3</v>
      </c>
      <c r="BK20">
        <v>3.2586666666666597E-2</v>
      </c>
      <c r="BL20">
        <v>3</v>
      </c>
      <c r="BM20">
        <v>0.133113333333333</v>
      </c>
      <c r="BN20">
        <v>3</v>
      </c>
      <c r="BO20">
        <v>1.9253333333333299E-2</v>
      </c>
      <c r="BP20">
        <v>3</v>
      </c>
      <c r="BQ20">
        <v>2.90199999999999E-2</v>
      </c>
      <c r="BR20">
        <v>3</v>
      </c>
      <c r="BS20">
        <v>6.6859999999999906E-2</v>
      </c>
      <c r="BT20">
        <v>3</v>
      </c>
      <c r="BU20">
        <v>2.05066666666666E-2</v>
      </c>
      <c r="BV20">
        <v>3</v>
      </c>
    </row>
    <row r="21" spans="1:74">
      <c r="A21" s="23"/>
      <c r="B21" t="s">
        <v>57</v>
      </c>
      <c r="C21">
        <v>0</v>
      </c>
      <c r="E21">
        <v>0</v>
      </c>
      <c r="G21">
        <v>0</v>
      </c>
      <c r="I21">
        <v>0</v>
      </c>
      <c r="K21">
        <v>0</v>
      </c>
      <c r="M21">
        <v>0</v>
      </c>
      <c r="O21" s="3" t="s">
        <v>756</v>
      </c>
      <c r="P21" t="s">
        <v>15</v>
      </c>
      <c r="Q21" s="3" t="s">
        <v>756</v>
      </c>
      <c r="R21" t="s">
        <v>15</v>
      </c>
      <c r="S21" s="3" t="s">
        <v>756</v>
      </c>
      <c r="U21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 s="3" t="s">
        <v>756</v>
      </c>
      <c r="AH21" t="s">
        <v>15</v>
      </c>
      <c r="AI21" s="3" t="s">
        <v>756</v>
      </c>
      <c r="AJ21" t="s">
        <v>15</v>
      </c>
      <c r="AK21" s="3" t="s">
        <v>756</v>
      </c>
      <c r="AM21">
        <v>8.1333333333333292E-3</v>
      </c>
      <c r="AN21">
        <v>3</v>
      </c>
      <c r="AO21">
        <v>4.6186666666666598E-2</v>
      </c>
      <c r="AP21">
        <v>4</v>
      </c>
      <c r="AQ21">
        <v>4.5599999999999998E-3</v>
      </c>
      <c r="AR21">
        <v>3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3.1199999999999999E-2</v>
      </c>
      <c r="BF21">
        <v>3</v>
      </c>
      <c r="BG21">
        <v>0.15143999999999999</v>
      </c>
      <c r="BH21">
        <v>3</v>
      </c>
      <c r="BI21">
        <v>1.7479999999999999E-2</v>
      </c>
      <c r="BJ21">
        <v>3</v>
      </c>
      <c r="BK21">
        <v>1.0399999999999999E-3</v>
      </c>
      <c r="BL21">
        <v>3</v>
      </c>
      <c r="BM21">
        <v>6.0599999999999899E-3</v>
      </c>
      <c r="BN21">
        <v>3</v>
      </c>
      <c r="BO21">
        <v>5.6666666666666595E-4</v>
      </c>
      <c r="BP21">
        <v>3</v>
      </c>
      <c r="BQ21">
        <v>1.48E-3</v>
      </c>
      <c r="BR21">
        <v>3</v>
      </c>
      <c r="BS21">
        <v>6.0599999999999899E-3</v>
      </c>
      <c r="BT21">
        <v>3</v>
      </c>
      <c r="BU21">
        <v>8.4666666666666603E-4</v>
      </c>
      <c r="BV21">
        <v>3</v>
      </c>
    </row>
    <row r="22" spans="1:74">
      <c r="A22" s="15" t="s">
        <v>330</v>
      </c>
      <c r="B22" t="s">
        <v>89</v>
      </c>
      <c r="C22">
        <v>0.20858333333333301</v>
      </c>
      <c r="D22">
        <v>7</v>
      </c>
      <c r="E22">
        <v>0.25562307692307601</v>
      </c>
      <c r="F22">
        <v>6</v>
      </c>
      <c r="G22">
        <v>0.21164999999999901</v>
      </c>
      <c r="H22">
        <v>7</v>
      </c>
      <c r="I22">
        <v>0.223283333333333</v>
      </c>
      <c r="J22">
        <v>7</v>
      </c>
      <c r="K22">
        <v>0.25036923076923001</v>
      </c>
      <c r="L22">
        <v>6</v>
      </c>
      <c r="M22">
        <v>0.24778333333333299</v>
      </c>
      <c r="N22">
        <v>7</v>
      </c>
      <c r="O22">
        <v>0</v>
      </c>
      <c r="Q22">
        <v>0</v>
      </c>
      <c r="S22">
        <v>0</v>
      </c>
      <c r="U22">
        <v>0.760574999999999</v>
      </c>
      <c r="V22">
        <v>7</v>
      </c>
      <c r="W22">
        <v>0.79506666666666603</v>
      </c>
      <c r="X22">
        <v>7</v>
      </c>
      <c r="Y22">
        <v>0.74074166666666597</v>
      </c>
      <c r="Z22">
        <v>7</v>
      </c>
      <c r="AA22">
        <v>0.75305</v>
      </c>
      <c r="AB22">
        <v>7</v>
      </c>
      <c r="AC22">
        <v>0.81640833333333296</v>
      </c>
      <c r="AD22">
        <v>4</v>
      </c>
      <c r="AE22">
        <v>0.75429090909090901</v>
      </c>
      <c r="AF22">
        <v>5</v>
      </c>
      <c r="AG22">
        <v>5.55583333333333E-2</v>
      </c>
      <c r="AH22">
        <v>4</v>
      </c>
      <c r="AI22">
        <v>6.0183333333333297E-2</v>
      </c>
      <c r="AJ22">
        <v>4</v>
      </c>
      <c r="AK22">
        <v>5.5549999999999898E-2</v>
      </c>
      <c r="AL22">
        <v>4</v>
      </c>
      <c r="AM22">
        <v>0.25425833333333298</v>
      </c>
      <c r="AN22">
        <v>7</v>
      </c>
      <c r="AO22">
        <v>0.33343846153846102</v>
      </c>
      <c r="AP22">
        <v>6</v>
      </c>
      <c r="AQ22">
        <v>0.22615833333333299</v>
      </c>
      <c r="AR22">
        <v>7</v>
      </c>
      <c r="AS22">
        <v>0.26146666666666601</v>
      </c>
      <c r="AT22">
        <v>7</v>
      </c>
      <c r="AU22">
        <v>0.33603076923076902</v>
      </c>
      <c r="AV22">
        <v>6</v>
      </c>
      <c r="AW22">
        <v>0.239391666666666</v>
      </c>
      <c r="AX22">
        <v>7</v>
      </c>
      <c r="AY22">
        <v>8.1816666666666593E-2</v>
      </c>
      <c r="AZ22">
        <v>7</v>
      </c>
      <c r="BA22">
        <v>0.25</v>
      </c>
      <c r="BB22">
        <v>7</v>
      </c>
      <c r="BC22">
        <v>5.5549999999999898E-2</v>
      </c>
      <c r="BD22">
        <v>7</v>
      </c>
      <c r="BE22">
        <v>0.81582499999999902</v>
      </c>
      <c r="BF22">
        <v>7</v>
      </c>
      <c r="BG22">
        <v>0.928891666666666</v>
      </c>
      <c r="BH22">
        <v>7</v>
      </c>
      <c r="BI22">
        <v>0.73078333333333301</v>
      </c>
      <c r="BJ22">
        <v>7</v>
      </c>
      <c r="BK22">
        <v>0.84949166666666598</v>
      </c>
      <c r="BL22">
        <v>7</v>
      </c>
      <c r="BM22">
        <v>0.96496666666666597</v>
      </c>
      <c r="BN22">
        <v>7</v>
      </c>
      <c r="BO22">
        <v>0.77482307692307595</v>
      </c>
      <c r="BP22">
        <v>6</v>
      </c>
      <c r="BQ22">
        <v>0.46225384615384602</v>
      </c>
      <c r="BR22">
        <v>6</v>
      </c>
      <c r="BS22">
        <v>0.75696153846153802</v>
      </c>
      <c r="BT22">
        <v>6</v>
      </c>
      <c r="BU22">
        <v>0.34184615384615302</v>
      </c>
      <c r="BV22">
        <v>6</v>
      </c>
    </row>
    <row r="23" spans="1:74">
      <c r="A23" s="15"/>
      <c r="B23" t="s">
        <v>111</v>
      </c>
      <c r="C23">
        <v>8.3018181818181797E-2</v>
      </c>
      <c r="D23">
        <v>5</v>
      </c>
      <c r="E23">
        <v>5.92153846153846E-2</v>
      </c>
      <c r="F23">
        <v>6</v>
      </c>
      <c r="G23">
        <v>0.29798181818181801</v>
      </c>
      <c r="H23">
        <v>5</v>
      </c>
      <c r="I23">
        <v>8.3245454545454498E-2</v>
      </c>
      <c r="J23">
        <v>5</v>
      </c>
      <c r="K23">
        <v>5.92153846153846E-2</v>
      </c>
      <c r="L23">
        <v>6</v>
      </c>
      <c r="M23">
        <v>0.31313636363636299</v>
      </c>
      <c r="N23">
        <v>5</v>
      </c>
      <c r="O23">
        <v>0.10436363636363601</v>
      </c>
      <c r="P23">
        <v>5</v>
      </c>
      <c r="Q23">
        <v>0.17027272727272699</v>
      </c>
      <c r="R23">
        <v>5</v>
      </c>
      <c r="S23">
        <v>0.26923846153846098</v>
      </c>
      <c r="T23">
        <v>3</v>
      </c>
      <c r="U23">
        <v>0.36490909090909002</v>
      </c>
      <c r="V23">
        <v>5</v>
      </c>
      <c r="W23">
        <v>0.36454545454545401</v>
      </c>
      <c r="X23">
        <v>5</v>
      </c>
      <c r="Y23">
        <v>0.37373636363636298</v>
      </c>
      <c r="Z23">
        <v>5</v>
      </c>
      <c r="AA23">
        <v>0.36500909090909001</v>
      </c>
      <c r="AB23">
        <v>5</v>
      </c>
      <c r="AC23">
        <v>0.36470000000000002</v>
      </c>
      <c r="AD23">
        <v>5</v>
      </c>
      <c r="AE23">
        <v>0.37373636363636298</v>
      </c>
      <c r="AF23">
        <v>5</v>
      </c>
      <c r="AG23">
        <v>0.44444545454545398</v>
      </c>
      <c r="AH23">
        <v>5</v>
      </c>
      <c r="AI23">
        <v>0.43636363636363601</v>
      </c>
      <c r="AJ23">
        <v>5</v>
      </c>
      <c r="AK23">
        <v>0.45454545454545398</v>
      </c>
      <c r="AL23">
        <v>5</v>
      </c>
      <c r="AM23">
        <v>0.126518181818181</v>
      </c>
      <c r="AN23">
        <v>5</v>
      </c>
      <c r="AO23">
        <v>0.112972727272727</v>
      </c>
      <c r="AP23">
        <v>5</v>
      </c>
      <c r="AQ23">
        <v>0.155854545454545</v>
      </c>
      <c r="AR23">
        <v>5</v>
      </c>
      <c r="AS23">
        <v>0.150536363636363</v>
      </c>
      <c r="AT23">
        <v>5</v>
      </c>
      <c r="AU23">
        <v>0.121536363636363</v>
      </c>
      <c r="AV23">
        <v>5</v>
      </c>
      <c r="AW23">
        <v>0.22539999999999999</v>
      </c>
      <c r="AX23">
        <v>5</v>
      </c>
      <c r="AY23">
        <v>0.17670909090909001</v>
      </c>
      <c r="AZ23">
        <v>5</v>
      </c>
      <c r="BA23">
        <v>0.15877272727272701</v>
      </c>
      <c r="BB23">
        <v>5</v>
      </c>
      <c r="BC23">
        <v>0.24155454545454499</v>
      </c>
      <c r="BD23">
        <v>5</v>
      </c>
      <c r="BE23">
        <v>0.30190909090909002</v>
      </c>
      <c r="BF23">
        <v>5</v>
      </c>
      <c r="BG23">
        <v>0.46300769230769201</v>
      </c>
      <c r="BH23">
        <v>6</v>
      </c>
      <c r="BI23">
        <v>0.245945454545454</v>
      </c>
      <c r="BJ23">
        <v>5</v>
      </c>
      <c r="BK23">
        <v>0.37089090909090899</v>
      </c>
      <c r="BL23">
        <v>5</v>
      </c>
      <c r="BM23">
        <v>0.459730769230769</v>
      </c>
      <c r="BN23">
        <v>6</v>
      </c>
      <c r="BO23">
        <v>0.35490909090909001</v>
      </c>
      <c r="BP23">
        <v>5</v>
      </c>
      <c r="BQ23">
        <v>0.42728181818181799</v>
      </c>
      <c r="BR23">
        <v>5</v>
      </c>
      <c r="BS23">
        <v>0.47696153846153799</v>
      </c>
      <c r="BT23">
        <v>3</v>
      </c>
      <c r="BU23">
        <v>0.44675454545454502</v>
      </c>
      <c r="BV23">
        <v>5</v>
      </c>
    </row>
    <row r="24" spans="1:74">
      <c r="A24" s="15"/>
      <c r="B24" t="s">
        <v>129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2.2672727272727199E-2</v>
      </c>
      <c r="AN24">
        <v>7</v>
      </c>
      <c r="AO24">
        <v>8.7499999999999994E-2</v>
      </c>
      <c r="AP24">
        <v>3</v>
      </c>
      <c r="AQ24">
        <v>1.3309090909090901E-2</v>
      </c>
      <c r="AR24">
        <v>7</v>
      </c>
      <c r="AS24">
        <v>1.65090909090909E-2</v>
      </c>
      <c r="AT24">
        <v>7</v>
      </c>
      <c r="AU24">
        <v>3.9509090909090903E-2</v>
      </c>
      <c r="AV24">
        <v>7</v>
      </c>
      <c r="AW24">
        <v>1.04727272727272E-2</v>
      </c>
      <c r="AX24">
        <v>7</v>
      </c>
      <c r="AY24">
        <v>0</v>
      </c>
      <c r="BA24">
        <v>0</v>
      </c>
      <c r="BC24">
        <v>0</v>
      </c>
      <c r="BE24">
        <v>0.17141999999999999</v>
      </c>
      <c r="BF24">
        <v>3</v>
      </c>
      <c r="BG24">
        <v>0.49059999999999898</v>
      </c>
      <c r="BH24">
        <v>7</v>
      </c>
      <c r="BI24">
        <v>0.10729999999999899</v>
      </c>
      <c r="BJ24">
        <v>3</v>
      </c>
      <c r="BK24">
        <v>0.13031999999999999</v>
      </c>
      <c r="BL24">
        <v>3</v>
      </c>
      <c r="BM24">
        <v>0.32440909090908998</v>
      </c>
      <c r="BN24">
        <v>7</v>
      </c>
      <c r="BO24">
        <v>8.4620000000000001E-2</v>
      </c>
      <c r="BP24">
        <v>3</v>
      </c>
      <c r="BQ24">
        <v>8.8000000000000005E-3</v>
      </c>
      <c r="BR24">
        <v>7</v>
      </c>
      <c r="BS24">
        <v>2.7272727272727199E-2</v>
      </c>
      <c r="BT24">
        <v>7</v>
      </c>
      <c r="BU24">
        <v>5.3454545454545404E-3</v>
      </c>
      <c r="BV24">
        <v>7</v>
      </c>
    </row>
    <row r="25" spans="1:74">
      <c r="A25" s="15"/>
      <c r="B25" t="s">
        <v>134</v>
      </c>
      <c r="C25">
        <v>2.3119999999999901E-2</v>
      </c>
      <c r="D25">
        <v>7</v>
      </c>
      <c r="E25">
        <v>3.1979999999999897E-2</v>
      </c>
      <c r="F25">
        <v>7</v>
      </c>
      <c r="G25">
        <v>1.8180000000000002E-2</v>
      </c>
      <c r="H25">
        <v>7</v>
      </c>
      <c r="I25">
        <v>2.3119999999999901E-2</v>
      </c>
      <c r="J25">
        <v>7</v>
      </c>
      <c r="K25">
        <v>3.1979999999999897E-2</v>
      </c>
      <c r="L25">
        <v>7</v>
      </c>
      <c r="M25">
        <v>1.8180000000000002E-2</v>
      </c>
      <c r="N25">
        <v>7</v>
      </c>
      <c r="O25">
        <v>2.7980000000000001E-2</v>
      </c>
      <c r="P25">
        <v>7</v>
      </c>
      <c r="Q25">
        <v>5.6500000000000002E-2</v>
      </c>
      <c r="R25">
        <v>7</v>
      </c>
      <c r="S25">
        <v>1.8780000000000002E-2</v>
      </c>
      <c r="T25">
        <v>7</v>
      </c>
      <c r="U25">
        <v>0.28010000000000002</v>
      </c>
      <c r="V25">
        <v>7</v>
      </c>
      <c r="W25">
        <v>0.27816000000000002</v>
      </c>
      <c r="X25">
        <v>5</v>
      </c>
      <c r="Y25">
        <v>0.31511999999999901</v>
      </c>
      <c r="Z25">
        <v>7</v>
      </c>
      <c r="AA25">
        <v>0.28010000000000002</v>
      </c>
      <c r="AB25">
        <v>7</v>
      </c>
      <c r="AC25">
        <v>0.27816000000000002</v>
      </c>
      <c r="AD25">
        <v>5</v>
      </c>
      <c r="AE25">
        <v>0.31511999999999901</v>
      </c>
      <c r="AF25">
        <v>7</v>
      </c>
      <c r="AG25">
        <v>0.38252000000000003</v>
      </c>
      <c r="AH25">
        <v>7</v>
      </c>
      <c r="AI25">
        <v>0.47119999999999901</v>
      </c>
      <c r="AJ25">
        <v>7</v>
      </c>
      <c r="AK25">
        <v>0.32500000000000001</v>
      </c>
      <c r="AL25">
        <v>7</v>
      </c>
      <c r="AM25">
        <v>5.4940000000000003E-2</v>
      </c>
      <c r="AN25">
        <v>7</v>
      </c>
      <c r="AO25">
        <v>0.22696</v>
      </c>
      <c r="AP25">
        <v>7</v>
      </c>
      <c r="AQ25">
        <v>3.1359999999999999E-2</v>
      </c>
      <c r="AR25">
        <v>7</v>
      </c>
      <c r="AS25">
        <v>8.8300000000000003E-2</v>
      </c>
      <c r="AT25">
        <v>7</v>
      </c>
      <c r="AU25">
        <v>0.22696</v>
      </c>
      <c r="AV25">
        <v>7</v>
      </c>
      <c r="AW25">
        <v>5.5199999999999999E-2</v>
      </c>
      <c r="AX25">
        <v>7</v>
      </c>
      <c r="AY25">
        <v>5.4100000000000002E-2</v>
      </c>
      <c r="AZ25">
        <v>7</v>
      </c>
      <c r="BA25">
        <v>0.20505999999999899</v>
      </c>
      <c r="BB25">
        <v>7</v>
      </c>
      <c r="BC25">
        <v>3.1460000000000002E-2</v>
      </c>
      <c r="BD25">
        <v>7</v>
      </c>
      <c r="BE25">
        <v>0.31584000000000001</v>
      </c>
      <c r="BF25">
        <v>7</v>
      </c>
      <c r="BG25">
        <v>0.77157999999999904</v>
      </c>
      <c r="BH25">
        <v>7</v>
      </c>
      <c r="BI25">
        <v>0.19872000000000001</v>
      </c>
      <c r="BJ25">
        <v>7</v>
      </c>
      <c r="BK25">
        <v>0.48068</v>
      </c>
      <c r="BL25">
        <v>7</v>
      </c>
      <c r="BM25">
        <v>0.77157999999999904</v>
      </c>
      <c r="BN25">
        <v>7</v>
      </c>
      <c r="BO25">
        <v>0.34939999999999999</v>
      </c>
      <c r="BP25">
        <v>7</v>
      </c>
      <c r="BQ25">
        <v>0.453099999999999</v>
      </c>
      <c r="BR25">
        <v>7</v>
      </c>
      <c r="BS25">
        <v>0.7792</v>
      </c>
      <c r="BT25">
        <v>7</v>
      </c>
      <c r="BU25">
        <v>0.32002000000000003</v>
      </c>
      <c r="BV25">
        <v>7</v>
      </c>
    </row>
    <row r="26" spans="1:74">
      <c r="A26" s="15"/>
      <c r="B26" t="s">
        <v>142</v>
      </c>
      <c r="C26">
        <v>0.39743333333333303</v>
      </c>
      <c r="D26">
        <v>4</v>
      </c>
      <c r="E26">
        <v>0.46613333333333301</v>
      </c>
      <c r="F26">
        <v>4</v>
      </c>
      <c r="G26">
        <v>0.35086666666666599</v>
      </c>
      <c r="H26">
        <v>4</v>
      </c>
      <c r="I26">
        <v>0.51536666666666597</v>
      </c>
      <c r="J26">
        <v>4</v>
      </c>
      <c r="K26">
        <v>0.565566666666666</v>
      </c>
      <c r="L26">
        <v>4</v>
      </c>
      <c r="M26">
        <v>0.47826666666666601</v>
      </c>
      <c r="N26">
        <v>4</v>
      </c>
      <c r="O26" s="3" t="s">
        <v>756</v>
      </c>
      <c r="P26" s="3" t="s">
        <v>146</v>
      </c>
      <c r="Q26" s="3" t="s">
        <v>756</v>
      </c>
      <c r="R26" s="3" t="s">
        <v>59</v>
      </c>
      <c r="S26" s="3" t="s">
        <v>756</v>
      </c>
      <c r="U26">
        <v>0.64710000000000001</v>
      </c>
      <c r="V26">
        <v>4</v>
      </c>
      <c r="W26">
        <v>0.78276666666666594</v>
      </c>
      <c r="X26">
        <v>4</v>
      </c>
      <c r="Y26">
        <v>0.55259999999999998</v>
      </c>
      <c r="Z26">
        <v>4</v>
      </c>
      <c r="AA26">
        <v>0.77059999999999995</v>
      </c>
      <c r="AB26">
        <v>4</v>
      </c>
      <c r="AC26">
        <v>0.76086666666666602</v>
      </c>
      <c r="AD26">
        <v>4</v>
      </c>
      <c r="AE26">
        <v>0.78263333333333296</v>
      </c>
      <c r="AF26">
        <v>4</v>
      </c>
      <c r="AG26" s="3" t="s">
        <v>756</v>
      </c>
      <c r="AH26" s="3" t="s">
        <v>146</v>
      </c>
      <c r="AI26" s="3" t="s">
        <v>756</v>
      </c>
      <c r="AJ26" s="3" t="s">
        <v>59</v>
      </c>
      <c r="AK26" s="3" t="s">
        <v>756</v>
      </c>
      <c r="AM26">
        <v>0.23376666666666601</v>
      </c>
      <c r="AN26">
        <v>4</v>
      </c>
      <c r="AO26">
        <v>0.5776</v>
      </c>
      <c r="AP26">
        <v>4</v>
      </c>
      <c r="AQ26">
        <v>0.14760000000000001</v>
      </c>
      <c r="AR26">
        <v>4</v>
      </c>
      <c r="AS26">
        <v>0.26579999999999998</v>
      </c>
      <c r="AT26">
        <v>4</v>
      </c>
      <c r="AU26">
        <v>0.565566666666666</v>
      </c>
      <c r="AV26">
        <v>4</v>
      </c>
      <c r="AW26">
        <v>0.17460000000000001</v>
      </c>
      <c r="AX26">
        <v>4</v>
      </c>
      <c r="AY26">
        <v>0</v>
      </c>
      <c r="BA26">
        <v>0</v>
      </c>
      <c r="BC26">
        <v>0</v>
      </c>
      <c r="BE26">
        <v>0.38423333333333298</v>
      </c>
      <c r="BF26">
        <v>4</v>
      </c>
      <c r="BG26">
        <v>0.83879999999999999</v>
      </c>
      <c r="BH26">
        <v>4</v>
      </c>
      <c r="BI26">
        <v>0.24933333333333299</v>
      </c>
      <c r="BJ26">
        <v>4</v>
      </c>
      <c r="BK26">
        <v>0.44196666666666601</v>
      </c>
      <c r="BL26">
        <v>4</v>
      </c>
      <c r="BM26">
        <v>0.76086666666666602</v>
      </c>
      <c r="BN26">
        <v>4</v>
      </c>
      <c r="BO26">
        <v>0.31213333333333299</v>
      </c>
      <c r="BP26">
        <v>4</v>
      </c>
      <c r="BQ26">
        <v>1.03333333333333E-2</v>
      </c>
      <c r="BR26">
        <v>6</v>
      </c>
      <c r="BS26">
        <v>2.2222222222222199E-2</v>
      </c>
      <c r="BT26">
        <v>6</v>
      </c>
      <c r="BU26">
        <v>6.7333333333333299E-3</v>
      </c>
      <c r="BV26">
        <v>6</v>
      </c>
    </row>
    <row r="27" spans="1:74">
      <c r="A27" s="15"/>
      <c r="B27" t="s">
        <v>159</v>
      </c>
      <c r="C27">
        <v>0.19880999999999999</v>
      </c>
      <c r="D27">
        <v>5</v>
      </c>
      <c r="E27">
        <v>0.31370999999999999</v>
      </c>
      <c r="F27">
        <v>5</v>
      </c>
      <c r="G27">
        <v>0.17835999999999999</v>
      </c>
      <c r="H27">
        <v>3</v>
      </c>
      <c r="I27">
        <v>0.28034999999999999</v>
      </c>
      <c r="J27">
        <v>5</v>
      </c>
      <c r="K27">
        <v>0.78125</v>
      </c>
      <c r="L27">
        <v>5</v>
      </c>
      <c r="M27">
        <v>0.23638000000000001</v>
      </c>
      <c r="N27">
        <v>3</v>
      </c>
      <c r="O27" s="3" t="s">
        <v>756</v>
      </c>
      <c r="P27" s="3" t="s">
        <v>163</v>
      </c>
      <c r="Q27" s="3" t="s">
        <v>756</v>
      </c>
      <c r="R27" s="3" t="s">
        <v>59</v>
      </c>
      <c r="S27" s="3" t="s">
        <v>756</v>
      </c>
      <c r="U27">
        <v>0.51869999999999905</v>
      </c>
      <c r="V27">
        <v>4</v>
      </c>
      <c r="W27">
        <v>0.75</v>
      </c>
      <c r="X27">
        <v>5</v>
      </c>
      <c r="Y27">
        <v>0.41622999999999999</v>
      </c>
      <c r="Z27">
        <v>4</v>
      </c>
      <c r="AA27">
        <v>0.62749999999999995</v>
      </c>
      <c r="AB27">
        <v>4</v>
      </c>
      <c r="AC27">
        <v>0.86951999999999996</v>
      </c>
      <c r="AD27">
        <v>4</v>
      </c>
      <c r="AE27">
        <v>0.56364000000000003</v>
      </c>
      <c r="AF27">
        <v>4</v>
      </c>
      <c r="AG27" s="3" t="s">
        <v>756</v>
      </c>
      <c r="AH27" s="3" t="s">
        <v>163</v>
      </c>
      <c r="AI27" s="3" t="s">
        <v>756</v>
      </c>
      <c r="AJ27" s="3" t="s">
        <v>59</v>
      </c>
      <c r="AK27" s="3" t="s">
        <v>756</v>
      </c>
      <c r="AM27">
        <v>0.13224999999999901</v>
      </c>
      <c r="AN27">
        <v>5</v>
      </c>
      <c r="AO27">
        <v>0.55879999999999996</v>
      </c>
      <c r="AP27">
        <v>5</v>
      </c>
      <c r="AQ27">
        <v>8.0449999999999994E-2</v>
      </c>
      <c r="AR27">
        <v>5</v>
      </c>
      <c r="AS27">
        <v>0.11298999999999999</v>
      </c>
      <c r="AT27">
        <v>3</v>
      </c>
      <c r="AU27">
        <v>0.78125</v>
      </c>
      <c r="AV27">
        <v>5</v>
      </c>
      <c r="AW27">
        <v>6.8440000000000001E-2</v>
      </c>
      <c r="AX27">
        <v>4</v>
      </c>
      <c r="AY27">
        <v>0</v>
      </c>
      <c r="BA27">
        <v>0</v>
      </c>
      <c r="BC27">
        <v>0</v>
      </c>
      <c r="BE27">
        <v>0.34995999999999899</v>
      </c>
      <c r="BF27">
        <v>4</v>
      </c>
      <c r="BG27">
        <v>0.94748999999999906</v>
      </c>
      <c r="BH27">
        <v>4</v>
      </c>
      <c r="BI27">
        <v>0.21884999999999999</v>
      </c>
      <c r="BJ27">
        <v>4</v>
      </c>
      <c r="BK27">
        <v>0.29672999999999999</v>
      </c>
      <c r="BL27">
        <v>4</v>
      </c>
      <c r="BM27">
        <v>0.92171000000000003</v>
      </c>
      <c r="BN27">
        <v>4</v>
      </c>
      <c r="BO27">
        <v>0.18815999999999999</v>
      </c>
      <c r="BP27">
        <v>4</v>
      </c>
      <c r="BQ27">
        <v>3.2533333333333303E-2</v>
      </c>
      <c r="BR27">
        <v>7</v>
      </c>
      <c r="BS27">
        <v>0.33333333333333298</v>
      </c>
      <c r="BT27">
        <v>7</v>
      </c>
      <c r="BU27">
        <v>1.7100000000000001E-2</v>
      </c>
      <c r="BV27">
        <v>7</v>
      </c>
    </row>
    <row r="28" spans="1:74">
      <c r="A28" s="15"/>
      <c r="B28" t="s">
        <v>172</v>
      </c>
      <c r="C28">
        <v>0.196742857142857</v>
      </c>
      <c r="D28">
        <v>3</v>
      </c>
      <c r="E28">
        <v>0.19109999999999999</v>
      </c>
      <c r="F28">
        <v>3</v>
      </c>
      <c r="G28">
        <v>0.20344285714285701</v>
      </c>
      <c r="H28">
        <v>3</v>
      </c>
      <c r="I28">
        <v>0.27471428571428502</v>
      </c>
      <c r="J28">
        <v>3</v>
      </c>
      <c r="K28">
        <v>0.265957142857142</v>
      </c>
      <c r="L28">
        <v>3</v>
      </c>
      <c r="M28">
        <v>0.3046875</v>
      </c>
      <c r="N28">
        <v>4</v>
      </c>
      <c r="O28" s="3" t="s">
        <v>756</v>
      </c>
      <c r="P28" s="3" t="s">
        <v>173</v>
      </c>
      <c r="Q28" s="3" t="s">
        <v>756</v>
      </c>
      <c r="R28" s="3" t="s">
        <v>174</v>
      </c>
      <c r="S28" s="3" t="s">
        <v>756</v>
      </c>
      <c r="U28">
        <v>0.44457142857142801</v>
      </c>
      <c r="V28">
        <v>3</v>
      </c>
      <c r="W28">
        <v>0.488828571428571</v>
      </c>
      <c r="X28">
        <v>3</v>
      </c>
      <c r="Y28">
        <v>0.41124285714285702</v>
      </c>
      <c r="Z28">
        <v>3</v>
      </c>
      <c r="AA28">
        <v>0.50648571428571398</v>
      </c>
      <c r="AB28">
        <v>3</v>
      </c>
      <c r="AC28">
        <v>0.40158571428571399</v>
      </c>
      <c r="AD28">
        <v>3</v>
      </c>
      <c r="AE28">
        <v>0.6875</v>
      </c>
      <c r="AF28">
        <v>3</v>
      </c>
      <c r="AG28" s="3" t="s">
        <v>756</v>
      </c>
      <c r="AH28" s="3" t="s">
        <v>173</v>
      </c>
      <c r="AI28" s="3" t="s">
        <v>756</v>
      </c>
      <c r="AJ28" s="3" t="s">
        <v>174</v>
      </c>
      <c r="AK28" s="3" t="s">
        <v>756</v>
      </c>
      <c r="AM28">
        <v>0.120442857142857</v>
      </c>
      <c r="AN28">
        <v>3</v>
      </c>
      <c r="AO28">
        <v>0.29828571428571399</v>
      </c>
      <c r="AP28">
        <v>3</v>
      </c>
      <c r="AQ28">
        <v>7.5557142857142795E-2</v>
      </c>
      <c r="AR28">
        <v>3</v>
      </c>
      <c r="AS28">
        <v>0.1103</v>
      </c>
      <c r="AT28">
        <v>4</v>
      </c>
      <c r="AU28">
        <v>0.276174999999999</v>
      </c>
      <c r="AV28">
        <v>4</v>
      </c>
      <c r="AW28">
        <v>7.04375E-2</v>
      </c>
      <c r="AX28">
        <v>4</v>
      </c>
      <c r="AY28">
        <v>0</v>
      </c>
      <c r="BA28">
        <v>0</v>
      </c>
      <c r="BC28">
        <v>0</v>
      </c>
      <c r="BE28">
        <v>0.295257142857142</v>
      </c>
      <c r="BF28">
        <v>3</v>
      </c>
      <c r="BG28">
        <v>0.70981428571428495</v>
      </c>
      <c r="BH28">
        <v>3</v>
      </c>
      <c r="BI28">
        <v>0.187357142857142</v>
      </c>
      <c r="BJ28">
        <v>3</v>
      </c>
      <c r="BK28">
        <v>0.32997142857142803</v>
      </c>
      <c r="BL28">
        <v>3</v>
      </c>
      <c r="BM28">
        <v>0.63734999999999897</v>
      </c>
      <c r="BN28">
        <v>4</v>
      </c>
      <c r="BO28">
        <v>0.227371428571428</v>
      </c>
      <c r="BP28">
        <v>3</v>
      </c>
      <c r="BQ28">
        <v>3.7874999999999999E-2</v>
      </c>
      <c r="BR28">
        <v>4</v>
      </c>
      <c r="BS28">
        <v>0.125</v>
      </c>
      <c r="BT28">
        <v>4</v>
      </c>
      <c r="BU28">
        <v>2.2325000000000001E-2</v>
      </c>
      <c r="BV28">
        <v>4</v>
      </c>
    </row>
    <row r="29" spans="1:74">
      <c r="A29" s="15"/>
      <c r="B29" t="s">
        <v>179</v>
      </c>
      <c r="C29">
        <v>0.1026</v>
      </c>
      <c r="D29">
        <v>5</v>
      </c>
      <c r="E29">
        <v>0.102485714285714</v>
      </c>
      <c r="F29">
        <v>5</v>
      </c>
      <c r="G29">
        <v>0.10526428571428501</v>
      </c>
      <c r="H29">
        <v>5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U29">
        <v>0.27927333333333298</v>
      </c>
      <c r="V29">
        <v>7</v>
      </c>
      <c r="W29">
        <v>0.31254666666666597</v>
      </c>
      <c r="X29">
        <v>7</v>
      </c>
      <c r="Y29">
        <v>0.266666666666666</v>
      </c>
      <c r="Z29">
        <v>7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0</v>
      </c>
      <c r="AM29">
        <v>4.7742857142857101E-2</v>
      </c>
      <c r="AN29">
        <v>5</v>
      </c>
      <c r="AO29">
        <v>0.291206666666666</v>
      </c>
      <c r="AP29">
        <v>7</v>
      </c>
      <c r="AQ29">
        <v>2.6849999999999902E-2</v>
      </c>
      <c r="AR29">
        <v>5</v>
      </c>
      <c r="AS29">
        <v>4.6678571428571403E-2</v>
      </c>
      <c r="AT29">
        <v>5</v>
      </c>
      <c r="AU29">
        <v>0.27904000000000001</v>
      </c>
      <c r="AV29">
        <v>6</v>
      </c>
      <c r="AW29">
        <v>2.62285714285714E-2</v>
      </c>
      <c r="AX29">
        <v>5</v>
      </c>
      <c r="AY29">
        <v>1.33099999999999E-2</v>
      </c>
      <c r="AZ29">
        <v>3</v>
      </c>
      <c r="BA29">
        <v>0.23332999999999901</v>
      </c>
      <c r="BB29">
        <v>3</v>
      </c>
      <c r="BC29">
        <v>6.8500000000000002E-3</v>
      </c>
      <c r="BD29">
        <v>3</v>
      </c>
      <c r="BE29">
        <v>0.20562666666666601</v>
      </c>
      <c r="BF29">
        <v>7</v>
      </c>
      <c r="BG29">
        <v>0.86820666666666602</v>
      </c>
      <c r="BH29">
        <v>7</v>
      </c>
      <c r="BI29">
        <v>0.118106666666666</v>
      </c>
      <c r="BJ29">
        <v>7</v>
      </c>
      <c r="BK29">
        <v>0.23407333333333299</v>
      </c>
      <c r="BL29">
        <v>7</v>
      </c>
      <c r="BM29">
        <v>0.85724666666666605</v>
      </c>
      <c r="BN29">
        <v>7</v>
      </c>
      <c r="BO29">
        <v>0.13732</v>
      </c>
      <c r="BP29">
        <v>7</v>
      </c>
      <c r="BQ29">
        <v>0.15115000000000001</v>
      </c>
      <c r="BR29">
        <v>3</v>
      </c>
      <c r="BS29">
        <v>0.5</v>
      </c>
      <c r="BT29">
        <v>3</v>
      </c>
      <c r="BU29">
        <v>8.9050000000000004E-2</v>
      </c>
      <c r="BV29">
        <v>3</v>
      </c>
    </row>
    <row r="30" spans="1:74">
      <c r="A30" s="15"/>
      <c r="B30" t="s">
        <v>193</v>
      </c>
      <c r="C30">
        <v>0.245779999999999</v>
      </c>
      <c r="D30">
        <v>4</v>
      </c>
      <c r="E30">
        <v>0.26247999999999999</v>
      </c>
      <c r="F30">
        <v>4</v>
      </c>
      <c r="G30">
        <v>0.23122999999999999</v>
      </c>
      <c r="H30">
        <v>4</v>
      </c>
      <c r="I30">
        <v>0.17929</v>
      </c>
      <c r="J30">
        <v>4</v>
      </c>
      <c r="K30">
        <v>0.224609999999999</v>
      </c>
      <c r="L30">
        <v>3</v>
      </c>
      <c r="M30">
        <v>0.185</v>
      </c>
      <c r="N30">
        <v>4</v>
      </c>
      <c r="O30" s="3" t="s">
        <v>756</v>
      </c>
      <c r="P30" s="3" t="s">
        <v>196</v>
      </c>
      <c r="Q30" s="3" t="s">
        <v>756</v>
      </c>
      <c r="R30" s="3" t="s">
        <v>196</v>
      </c>
      <c r="S30" s="3" t="s">
        <v>756</v>
      </c>
      <c r="U30">
        <v>0.37541999999999998</v>
      </c>
      <c r="V30">
        <v>4</v>
      </c>
      <c r="W30">
        <v>0.55947000000000002</v>
      </c>
      <c r="X30">
        <v>4</v>
      </c>
      <c r="Y30">
        <v>0.31455</v>
      </c>
      <c r="Z30">
        <v>4</v>
      </c>
      <c r="AA30">
        <v>0.40395999999999999</v>
      </c>
      <c r="AB30">
        <v>4</v>
      </c>
      <c r="AC30">
        <v>0.54039999999999999</v>
      </c>
      <c r="AD30">
        <v>4</v>
      </c>
      <c r="AE30">
        <v>0.35499999999999898</v>
      </c>
      <c r="AF30">
        <v>4</v>
      </c>
      <c r="AG30" s="3" t="s">
        <v>756</v>
      </c>
      <c r="AH30" s="3" t="s">
        <v>196</v>
      </c>
      <c r="AI30" s="3" t="s">
        <v>756</v>
      </c>
      <c r="AJ30" s="3" t="s">
        <v>196</v>
      </c>
      <c r="AK30" s="3" t="s">
        <v>756</v>
      </c>
      <c r="AM30">
        <v>0.124899999999999</v>
      </c>
      <c r="AN30">
        <v>4</v>
      </c>
      <c r="AO30">
        <v>0.26479999999999998</v>
      </c>
      <c r="AP30">
        <v>4</v>
      </c>
      <c r="AQ30">
        <v>8.1759999999999999E-2</v>
      </c>
      <c r="AR30">
        <v>4</v>
      </c>
      <c r="AS30">
        <v>8.9010000000000006E-2</v>
      </c>
      <c r="AT30">
        <v>4</v>
      </c>
      <c r="AU30">
        <v>0.17932999999999999</v>
      </c>
      <c r="AV30">
        <v>4</v>
      </c>
      <c r="AW30">
        <v>5.9360000000000003E-2</v>
      </c>
      <c r="AX30">
        <v>4</v>
      </c>
      <c r="AY30">
        <v>5.5493333333333297E-2</v>
      </c>
      <c r="AZ30">
        <v>7</v>
      </c>
      <c r="BA30">
        <v>0.2452</v>
      </c>
      <c r="BB30">
        <v>7</v>
      </c>
      <c r="BC30">
        <v>3.6799999999999999E-2</v>
      </c>
      <c r="BD30">
        <v>7</v>
      </c>
      <c r="BE30">
        <v>0.23265333333333299</v>
      </c>
      <c r="BF30">
        <v>7</v>
      </c>
      <c r="BG30">
        <v>0.58901000000000003</v>
      </c>
      <c r="BH30">
        <v>3</v>
      </c>
      <c r="BI30">
        <v>0.15719333333333299</v>
      </c>
      <c r="BJ30">
        <v>7</v>
      </c>
      <c r="BK30">
        <v>0.30113333333333298</v>
      </c>
      <c r="BL30">
        <v>7</v>
      </c>
      <c r="BM30">
        <v>0.59904999999999997</v>
      </c>
      <c r="BN30">
        <v>3</v>
      </c>
      <c r="BO30">
        <v>0.21563333333333301</v>
      </c>
      <c r="BP30">
        <v>7</v>
      </c>
      <c r="BQ30">
        <v>0.228113333333333</v>
      </c>
      <c r="BR30">
        <v>7</v>
      </c>
      <c r="BS30">
        <v>0.54344000000000003</v>
      </c>
      <c r="BT30">
        <v>7</v>
      </c>
      <c r="BU30">
        <v>0.15401999999999999</v>
      </c>
      <c r="BV30">
        <v>7</v>
      </c>
    </row>
    <row r="31" spans="1:74">
      <c r="A31" s="15"/>
      <c r="B31" t="s">
        <v>208</v>
      </c>
      <c r="C31">
        <v>0.43156666666666599</v>
      </c>
      <c r="D31">
        <v>3</v>
      </c>
      <c r="E31">
        <v>0.59537777777777701</v>
      </c>
      <c r="F31">
        <v>4</v>
      </c>
      <c r="G31">
        <v>0.36378333333333301</v>
      </c>
      <c r="H31">
        <v>3</v>
      </c>
      <c r="I31">
        <v>0.43088333333333301</v>
      </c>
      <c r="J31">
        <v>3</v>
      </c>
      <c r="K31">
        <v>0.60098888888888802</v>
      </c>
      <c r="L31">
        <v>4</v>
      </c>
      <c r="M31">
        <v>0.35811666666666597</v>
      </c>
      <c r="N31">
        <v>3</v>
      </c>
      <c r="O31">
        <v>0.38856666666666601</v>
      </c>
      <c r="P31">
        <v>3</v>
      </c>
      <c r="Q31">
        <v>0.67523333333333302</v>
      </c>
      <c r="R31">
        <v>4</v>
      </c>
      <c r="S31">
        <v>0.285266666666666</v>
      </c>
      <c r="T31">
        <v>3</v>
      </c>
      <c r="U31">
        <v>0.95368333333333299</v>
      </c>
      <c r="V31">
        <v>3</v>
      </c>
      <c r="W31">
        <v>0.99391111111111097</v>
      </c>
      <c r="X31">
        <v>4</v>
      </c>
      <c r="Y31">
        <v>0.92476666666666596</v>
      </c>
      <c r="Z31">
        <v>3</v>
      </c>
      <c r="AA31">
        <v>0.95693333333333297</v>
      </c>
      <c r="AB31">
        <v>3</v>
      </c>
      <c r="AC31">
        <v>0.99336666666666595</v>
      </c>
      <c r="AD31">
        <v>4</v>
      </c>
      <c r="AE31">
        <v>0.93240000000000001</v>
      </c>
      <c r="AF31">
        <v>3</v>
      </c>
      <c r="AG31">
        <v>0.94950000000000001</v>
      </c>
      <c r="AH31">
        <v>5</v>
      </c>
      <c r="AI31">
        <v>1</v>
      </c>
      <c r="AJ31">
        <v>3</v>
      </c>
      <c r="AK31">
        <v>0.90380000000000005</v>
      </c>
      <c r="AL31">
        <v>5</v>
      </c>
      <c r="AM31">
        <v>0.27806666666666602</v>
      </c>
      <c r="AN31">
        <v>3</v>
      </c>
      <c r="AO31">
        <v>0.66346666666666598</v>
      </c>
      <c r="AP31">
        <v>4</v>
      </c>
      <c r="AQ31">
        <v>0.1807</v>
      </c>
      <c r="AR31">
        <v>3</v>
      </c>
      <c r="AS31">
        <v>0.34986666666666599</v>
      </c>
      <c r="AT31">
        <v>3</v>
      </c>
      <c r="AU31">
        <v>0.66476666666666595</v>
      </c>
      <c r="AV31">
        <v>4</v>
      </c>
      <c r="AW31">
        <v>0.24525</v>
      </c>
      <c r="AX31">
        <v>3</v>
      </c>
      <c r="AY31">
        <v>0.31446666666666601</v>
      </c>
      <c r="AZ31">
        <v>3</v>
      </c>
      <c r="BA31">
        <v>0.732511111111111</v>
      </c>
      <c r="BB31">
        <v>4</v>
      </c>
      <c r="BC31">
        <v>0.20251666666666601</v>
      </c>
      <c r="BD31">
        <v>3</v>
      </c>
      <c r="BE31">
        <v>0.67519999999999902</v>
      </c>
      <c r="BF31">
        <v>3</v>
      </c>
      <c r="BG31">
        <v>1</v>
      </c>
      <c r="BH31">
        <v>3</v>
      </c>
      <c r="BI31">
        <v>0.50963333333333305</v>
      </c>
      <c r="BJ31">
        <v>3</v>
      </c>
      <c r="BK31">
        <v>0.82486666666666597</v>
      </c>
      <c r="BL31">
        <v>3</v>
      </c>
      <c r="BM31">
        <v>1</v>
      </c>
      <c r="BN31">
        <v>3</v>
      </c>
      <c r="BO31">
        <v>0.70189999999999997</v>
      </c>
      <c r="BP31">
        <v>3</v>
      </c>
      <c r="BQ31">
        <v>0.81904999999999994</v>
      </c>
      <c r="BR31">
        <v>3</v>
      </c>
      <c r="BS31">
        <v>1</v>
      </c>
      <c r="BT31">
        <v>3</v>
      </c>
      <c r="BU31">
        <v>0.69355</v>
      </c>
      <c r="BV31">
        <v>3</v>
      </c>
    </row>
    <row r="32" spans="1:74">
      <c r="A32" s="15"/>
      <c r="B32" t="s">
        <v>221</v>
      </c>
      <c r="C32">
        <v>0.41905999999999999</v>
      </c>
      <c r="D32">
        <v>7</v>
      </c>
      <c r="E32">
        <v>0.59619999999999995</v>
      </c>
      <c r="F32">
        <v>3</v>
      </c>
      <c r="G32">
        <v>0.42554999999999998</v>
      </c>
      <c r="H32">
        <v>7</v>
      </c>
      <c r="I32">
        <v>0.42347999999999902</v>
      </c>
      <c r="J32">
        <v>7</v>
      </c>
      <c r="K32">
        <v>0.59619999999999995</v>
      </c>
      <c r="L32">
        <v>3</v>
      </c>
      <c r="M32">
        <v>0.43475000000000003</v>
      </c>
      <c r="N32">
        <v>7</v>
      </c>
      <c r="O32">
        <v>0.35866999999999899</v>
      </c>
      <c r="P32">
        <v>7</v>
      </c>
      <c r="Q32">
        <v>0.52828999999999904</v>
      </c>
      <c r="R32">
        <v>3</v>
      </c>
      <c r="S32">
        <v>0.36364999999999997</v>
      </c>
      <c r="T32">
        <v>7</v>
      </c>
      <c r="U32">
        <v>0.96149090909090895</v>
      </c>
      <c r="V32">
        <v>5</v>
      </c>
      <c r="W32">
        <v>0.97775454545454499</v>
      </c>
      <c r="X32">
        <v>5</v>
      </c>
      <c r="Y32">
        <v>0.94679999999999997</v>
      </c>
      <c r="Z32">
        <v>3</v>
      </c>
      <c r="AA32">
        <v>0.97197272727272699</v>
      </c>
      <c r="AB32">
        <v>5</v>
      </c>
      <c r="AC32">
        <v>0.97775454545454499</v>
      </c>
      <c r="AD32">
        <v>5</v>
      </c>
      <c r="AE32">
        <v>0.96740000000000004</v>
      </c>
      <c r="AF32">
        <v>3</v>
      </c>
      <c r="AG32">
        <v>0.960309090909091</v>
      </c>
      <c r="AH32">
        <v>5</v>
      </c>
      <c r="AI32">
        <v>0.96782727272727198</v>
      </c>
      <c r="AJ32">
        <v>5</v>
      </c>
      <c r="AK32">
        <v>0.95455000000000001</v>
      </c>
      <c r="AL32">
        <v>3</v>
      </c>
      <c r="AM32">
        <v>0.26700999999999903</v>
      </c>
      <c r="AN32">
        <v>7</v>
      </c>
      <c r="AO32">
        <v>0.65261000000000002</v>
      </c>
      <c r="AP32">
        <v>3</v>
      </c>
      <c r="AQ32">
        <v>0.18143999999999999</v>
      </c>
      <c r="AR32">
        <v>7</v>
      </c>
      <c r="AS32">
        <v>0.35979</v>
      </c>
      <c r="AT32">
        <v>7</v>
      </c>
      <c r="AU32">
        <v>0.65261000000000002</v>
      </c>
      <c r="AV32">
        <v>3</v>
      </c>
      <c r="AW32">
        <v>0.27910000000000001</v>
      </c>
      <c r="AX32">
        <v>7</v>
      </c>
      <c r="AY32">
        <v>0.31219000000000002</v>
      </c>
      <c r="AZ32">
        <v>7</v>
      </c>
      <c r="BA32">
        <v>0.59482000000000002</v>
      </c>
      <c r="BB32">
        <v>3</v>
      </c>
      <c r="BC32">
        <v>0.2324</v>
      </c>
      <c r="BD32">
        <v>7</v>
      </c>
      <c r="BE32">
        <v>0.66325000000000001</v>
      </c>
      <c r="BF32">
        <v>7</v>
      </c>
      <c r="BG32">
        <v>1</v>
      </c>
      <c r="BH32">
        <v>3</v>
      </c>
      <c r="BI32">
        <v>0.49645</v>
      </c>
      <c r="BJ32">
        <v>7</v>
      </c>
      <c r="BK32">
        <v>0.86574999999999902</v>
      </c>
      <c r="BL32">
        <v>7</v>
      </c>
      <c r="BM32">
        <v>1</v>
      </c>
      <c r="BN32">
        <v>3</v>
      </c>
      <c r="BO32">
        <v>0.76374999999999904</v>
      </c>
      <c r="BP32">
        <v>7</v>
      </c>
      <c r="BQ32">
        <v>0.83074999999999999</v>
      </c>
      <c r="BR32">
        <v>7</v>
      </c>
      <c r="BS32">
        <v>1</v>
      </c>
      <c r="BT32">
        <v>3</v>
      </c>
      <c r="BU32">
        <v>0.71130000000000004</v>
      </c>
      <c r="BV32">
        <v>7</v>
      </c>
    </row>
    <row r="33" spans="1:74">
      <c r="A33" s="15"/>
      <c r="B33" t="s">
        <v>227</v>
      </c>
      <c r="C33">
        <v>0.2697</v>
      </c>
      <c r="D33">
        <v>3</v>
      </c>
      <c r="E33">
        <v>0.33692</v>
      </c>
      <c r="F33">
        <v>3</v>
      </c>
      <c r="G33">
        <v>0.2258</v>
      </c>
      <c r="H33">
        <v>3</v>
      </c>
      <c r="I33">
        <v>0.2697</v>
      </c>
      <c r="J33">
        <v>3</v>
      </c>
      <c r="K33">
        <v>0.33692</v>
      </c>
      <c r="L33">
        <v>3</v>
      </c>
      <c r="M33">
        <v>0.2258</v>
      </c>
      <c r="N33">
        <v>3</v>
      </c>
      <c r="O33">
        <v>0.27917999999999998</v>
      </c>
      <c r="P33">
        <v>3</v>
      </c>
      <c r="Q33">
        <v>0.36749999999999999</v>
      </c>
      <c r="R33">
        <v>3</v>
      </c>
      <c r="S33">
        <v>0.2258</v>
      </c>
      <c r="T33">
        <v>3</v>
      </c>
      <c r="U33">
        <v>0.79557999999999995</v>
      </c>
      <c r="V33">
        <v>3</v>
      </c>
      <c r="W33">
        <v>0.66205999999999998</v>
      </c>
      <c r="X33">
        <v>3</v>
      </c>
      <c r="Y33">
        <v>1</v>
      </c>
      <c r="Z33">
        <v>3</v>
      </c>
      <c r="AA33">
        <v>0.79557999999999995</v>
      </c>
      <c r="AB33">
        <v>3</v>
      </c>
      <c r="AC33">
        <v>0.66205999999999998</v>
      </c>
      <c r="AD33">
        <v>3</v>
      </c>
      <c r="AE33">
        <v>1</v>
      </c>
      <c r="AF33">
        <v>3</v>
      </c>
      <c r="AG33">
        <v>0.83811999999999998</v>
      </c>
      <c r="AH33">
        <v>3</v>
      </c>
      <c r="AI33">
        <v>0.72249999999999903</v>
      </c>
      <c r="AJ33">
        <v>3</v>
      </c>
      <c r="AK33">
        <v>1</v>
      </c>
      <c r="AL33">
        <v>3</v>
      </c>
      <c r="AM33">
        <v>0.119771428571428</v>
      </c>
      <c r="AN33">
        <v>7</v>
      </c>
      <c r="AO33">
        <v>0.48124</v>
      </c>
      <c r="AP33">
        <v>3</v>
      </c>
      <c r="AQ33">
        <v>7.3014285714285698E-2</v>
      </c>
      <c r="AR33">
        <v>7</v>
      </c>
      <c r="AS33">
        <v>0.20085714285714201</v>
      </c>
      <c r="AT33">
        <v>7</v>
      </c>
      <c r="AU33">
        <v>0.48124</v>
      </c>
      <c r="AV33">
        <v>3</v>
      </c>
      <c r="AW33">
        <v>0.14285714285714199</v>
      </c>
      <c r="AX33">
        <v>7</v>
      </c>
      <c r="AY33">
        <v>0.24779999999999999</v>
      </c>
      <c r="AZ33">
        <v>7</v>
      </c>
      <c r="BA33">
        <v>0.52500000000000002</v>
      </c>
      <c r="BB33">
        <v>3</v>
      </c>
      <c r="BC33">
        <v>0.18695714285714199</v>
      </c>
      <c r="BD33">
        <v>7</v>
      </c>
      <c r="BE33">
        <v>0.42083999999999999</v>
      </c>
      <c r="BF33">
        <v>3</v>
      </c>
      <c r="BG33">
        <v>0.97253333333333303</v>
      </c>
      <c r="BH33">
        <v>5</v>
      </c>
      <c r="BI33">
        <v>0.26919999999999999</v>
      </c>
      <c r="BJ33">
        <v>3</v>
      </c>
      <c r="BK33">
        <v>0.68122000000000005</v>
      </c>
      <c r="BL33">
        <v>3</v>
      </c>
      <c r="BM33">
        <v>0.97253333333333303</v>
      </c>
      <c r="BN33">
        <v>5</v>
      </c>
      <c r="BO33">
        <v>0.52690000000000003</v>
      </c>
      <c r="BP33">
        <v>3</v>
      </c>
      <c r="BQ33">
        <v>0.8276</v>
      </c>
      <c r="BR33">
        <v>3</v>
      </c>
      <c r="BS33">
        <v>1</v>
      </c>
      <c r="BT33">
        <v>3</v>
      </c>
      <c r="BU33">
        <v>0.70589999999999997</v>
      </c>
      <c r="BV33">
        <v>3</v>
      </c>
    </row>
    <row r="34" spans="1:74">
      <c r="A34" s="15"/>
      <c r="B34" t="s">
        <v>234</v>
      </c>
      <c r="C34">
        <v>0</v>
      </c>
      <c r="E34">
        <v>0</v>
      </c>
      <c r="G34">
        <v>0</v>
      </c>
      <c r="I34">
        <v>0</v>
      </c>
      <c r="K34">
        <v>0</v>
      </c>
      <c r="M34">
        <v>0</v>
      </c>
      <c r="O34">
        <v>0</v>
      </c>
      <c r="Q34">
        <v>0</v>
      </c>
      <c r="S34">
        <v>0</v>
      </c>
      <c r="U34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0</v>
      </c>
      <c r="AM34">
        <v>5.8999999999999999E-3</v>
      </c>
      <c r="AN34">
        <v>7</v>
      </c>
      <c r="AO34">
        <v>9.8777777777777701E-2</v>
      </c>
      <c r="AP34">
        <v>7</v>
      </c>
      <c r="AQ34">
        <v>3.0555555555555501E-3</v>
      </c>
      <c r="AR34">
        <v>7</v>
      </c>
      <c r="AS34">
        <v>6.3555555555555501E-3</v>
      </c>
      <c r="AT34">
        <v>7</v>
      </c>
      <c r="AU34">
        <v>5.5555555555555497E-2</v>
      </c>
      <c r="AV34">
        <v>7</v>
      </c>
      <c r="AW34">
        <v>3.3777777777777699E-3</v>
      </c>
      <c r="AX34">
        <v>7</v>
      </c>
      <c r="AY34">
        <v>1.01111111111111E-2</v>
      </c>
      <c r="AZ34">
        <v>7</v>
      </c>
      <c r="BA34">
        <v>5.5555555555555497E-2</v>
      </c>
      <c r="BB34">
        <v>7</v>
      </c>
      <c r="BC34">
        <v>5.5555555555555497E-3</v>
      </c>
      <c r="BD34">
        <v>7</v>
      </c>
      <c r="BE34">
        <v>6.5888888888888802E-2</v>
      </c>
      <c r="BF34">
        <v>7</v>
      </c>
      <c r="BG34">
        <v>0.61573333333333302</v>
      </c>
      <c r="BH34">
        <v>7</v>
      </c>
      <c r="BI34">
        <v>3.4988888888888799E-2</v>
      </c>
      <c r="BJ34">
        <v>7</v>
      </c>
      <c r="BK34">
        <v>7.442E-2</v>
      </c>
      <c r="BL34">
        <v>6</v>
      </c>
      <c r="BM34">
        <v>0.34042857142857103</v>
      </c>
      <c r="BN34">
        <v>5</v>
      </c>
      <c r="BO34">
        <v>4.2459999999999998E-2</v>
      </c>
      <c r="BP34">
        <v>6</v>
      </c>
      <c r="BQ34">
        <v>0.1138</v>
      </c>
      <c r="BR34">
        <v>6</v>
      </c>
      <c r="BS34">
        <v>0.34042857142857103</v>
      </c>
      <c r="BT34">
        <v>5</v>
      </c>
      <c r="BU34">
        <v>6.9999999999999896E-2</v>
      </c>
      <c r="BV34">
        <v>6</v>
      </c>
    </row>
    <row r="35" spans="1:74">
      <c r="A35" s="15"/>
      <c r="B35" t="s">
        <v>236</v>
      </c>
      <c r="C35">
        <v>7.5060000000000002E-2</v>
      </c>
      <c r="D35">
        <v>7</v>
      </c>
      <c r="E35">
        <v>7.0859999999999895E-2</v>
      </c>
      <c r="F35">
        <v>7</v>
      </c>
      <c r="G35">
        <v>7.9993333333333305E-2</v>
      </c>
      <c r="H35">
        <v>7</v>
      </c>
      <c r="I35">
        <v>0.1285</v>
      </c>
      <c r="J35">
        <v>7</v>
      </c>
      <c r="K35">
        <v>0.12805333333333299</v>
      </c>
      <c r="L35">
        <v>7</v>
      </c>
      <c r="M35">
        <v>0.12916666666666601</v>
      </c>
      <c r="N35">
        <v>7</v>
      </c>
      <c r="O35" s="3" t="s">
        <v>756</v>
      </c>
      <c r="P35" s="3" t="s">
        <v>118</v>
      </c>
      <c r="Q35" s="3" t="s">
        <v>756</v>
      </c>
      <c r="R35" s="3" t="s">
        <v>239</v>
      </c>
      <c r="S35" s="3" t="s">
        <v>756</v>
      </c>
      <c r="U35">
        <v>0.21137999999999901</v>
      </c>
      <c r="V35">
        <v>7</v>
      </c>
      <c r="W35">
        <v>0.237793333333333</v>
      </c>
      <c r="X35">
        <v>7</v>
      </c>
      <c r="Y35">
        <v>0.19554666666666601</v>
      </c>
      <c r="Z35">
        <v>7</v>
      </c>
      <c r="AA35">
        <v>0.259753333333333</v>
      </c>
      <c r="AB35">
        <v>7</v>
      </c>
      <c r="AC35">
        <v>0.23549999999999999</v>
      </c>
      <c r="AD35">
        <v>7</v>
      </c>
      <c r="AE35">
        <v>0.29166666666666602</v>
      </c>
      <c r="AF35">
        <v>7</v>
      </c>
      <c r="AG35" s="3" t="s">
        <v>756</v>
      </c>
      <c r="AH35" s="3" t="s">
        <v>118</v>
      </c>
      <c r="AI35" s="3" t="s">
        <v>756</v>
      </c>
      <c r="AJ35" s="3" t="s">
        <v>239</v>
      </c>
      <c r="AK35" s="3" t="s">
        <v>756</v>
      </c>
      <c r="AM35">
        <v>4.614E-2</v>
      </c>
      <c r="AN35">
        <v>7</v>
      </c>
      <c r="AO35">
        <v>0.19729333333333299</v>
      </c>
      <c r="AP35">
        <v>7</v>
      </c>
      <c r="AQ35">
        <v>2.7733333333333301E-2</v>
      </c>
      <c r="AR35">
        <v>7</v>
      </c>
      <c r="AS35">
        <v>5.0346666666666602E-2</v>
      </c>
      <c r="AT35">
        <v>7</v>
      </c>
      <c r="AU35">
        <v>0.20805333333333301</v>
      </c>
      <c r="AV35">
        <v>7</v>
      </c>
      <c r="AW35">
        <v>2.96199999999999E-2</v>
      </c>
      <c r="AX35">
        <v>7</v>
      </c>
      <c r="AY35">
        <v>0</v>
      </c>
      <c r="BA35">
        <v>0</v>
      </c>
      <c r="BC35">
        <v>0</v>
      </c>
      <c r="BE35">
        <v>0.15342</v>
      </c>
      <c r="BF35">
        <v>7</v>
      </c>
      <c r="BG35">
        <v>0.53747999999999996</v>
      </c>
      <c r="BH35">
        <v>4</v>
      </c>
      <c r="BI35">
        <v>9.4399999999999998E-2</v>
      </c>
      <c r="BJ35">
        <v>7</v>
      </c>
      <c r="BK35">
        <v>0.20298666666666601</v>
      </c>
      <c r="BL35">
        <v>7</v>
      </c>
      <c r="BM35">
        <v>0.62</v>
      </c>
      <c r="BN35">
        <v>4</v>
      </c>
      <c r="BO35">
        <v>0.128393333333333</v>
      </c>
      <c r="BP35">
        <v>7</v>
      </c>
      <c r="BQ35">
        <v>0.19322222222222199</v>
      </c>
      <c r="BR35">
        <v>5</v>
      </c>
      <c r="BS35">
        <v>0.55555555555555503</v>
      </c>
      <c r="BT35">
        <v>5</v>
      </c>
      <c r="BU35">
        <v>0.116944444444444</v>
      </c>
      <c r="BV35">
        <v>5</v>
      </c>
    </row>
    <row r="36" spans="1:74">
      <c r="A36" s="15"/>
      <c r="B36" t="s">
        <v>245</v>
      </c>
      <c r="C36">
        <v>0.31940000000000002</v>
      </c>
      <c r="D36">
        <v>3</v>
      </c>
      <c r="E36">
        <v>0.38216</v>
      </c>
      <c r="F36">
        <v>3</v>
      </c>
      <c r="G36">
        <v>0.28571428571428498</v>
      </c>
      <c r="H36">
        <v>6</v>
      </c>
      <c r="I36">
        <v>0.46848000000000001</v>
      </c>
      <c r="J36">
        <v>3</v>
      </c>
      <c r="K36">
        <v>0.58786000000000005</v>
      </c>
      <c r="L36">
        <v>3</v>
      </c>
      <c r="M36">
        <v>0.42207142857142799</v>
      </c>
      <c r="N36">
        <v>6</v>
      </c>
      <c r="O36" s="3" t="s">
        <v>756</v>
      </c>
      <c r="P36" s="3" t="s">
        <v>173</v>
      </c>
      <c r="Q36" s="3" t="s">
        <v>756</v>
      </c>
      <c r="R36" s="3" t="s">
        <v>242</v>
      </c>
      <c r="S36" s="3" t="s">
        <v>756</v>
      </c>
      <c r="U36">
        <v>0.61162000000000005</v>
      </c>
      <c r="V36">
        <v>3</v>
      </c>
      <c r="W36">
        <v>0.74558333333333304</v>
      </c>
      <c r="X36">
        <v>4</v>
      </c>
      <c r="Y36">
        <v>0.53</v>
      </c>
      <c r="Z36">
        <v>3</v>
      </c>
      <c r="AA36">
        <v>0.77185999999999999</v>
      </c>
      <c r="AB36">
        <v>3</v>
      </c>
      <c r="AC36">
        <v>0.72619999999999996</v>
      </c>
      <c r="AD36">
        <v>3</v>
      </c>
      <c r="AE36">
        <v>0.82728000000000002</v>
      </c>
      <c r="AF36">
        <v>3</v>
      </c>
      <c r="AG36" s="3" t="s">
        <v>756</v>
      </c>
      <c r="AH36" s="3" t="s">
        <v>173</v>
      </c>
      <c r="AI36" s="3" t="s">
        <v>756</v>
      </c>
      <c r="AJ36" s="3" t="s">
        <v>242</v>
      </c>
      <c r="AK36" s="3" t="s">
        <v>756</v>
      </c>
      <c r="AM36">
        <v>0.17282</v>
      </c>
      <c r="AN36">
        <v>3</v>
      </c>
      <c r="AO36">
        <v>0.57407999999999904</v>
      </c>
      <c r="AP36">
        <v>3</v>
      </c>
      <c r="AQ36">
        <v>0.10181999999999999</v>
      </c>
      <c r="AR36">
        <v>3</v>
      </c>
      <c r="AS36">
        <v>0.17963999999999999</v>
      </c>
      <c r="AT36">
        <v>3</v>
      </c>
      <c r="AU36">
        <v>0.58786000000000005</v>
      </c>
      <c r="AV36">
        <v>3</v>
      </c>
      <c r="AW36">
        <v>0.114642857142857</v>
      </c>
      <c r="AX36">
        <v>6</v>
      </c>
      <c r="AY36">
        <v>0</v>
      </c>
      <c r="BA36">
        <v>0</v>
      </c>
      <c r="BC36">
        <v>0</v>
      </c>
      <c r="BE36">
        <v>0.32497999999999899</v>
      </c>
      <c r="BF36">
        <v>3</v>
      </c>
      <c r="BG36">
        <v>0.80908000000000002</v>
      </c>
      <c r="BH36">
        <v>3</v>
      </c>
      <c r="BI36">
        <v>0.20363999999999999</v>
      </c>
      <c r="BJ36">
        <v>3</v>
      </c>
      <c r="BK36">
        <v>0.36198000000000002</v>
      </c>
      <c r="BL36">
        <v>3</v>
      </c>
      <c r="BM36">
        <v>0.72619999999999996</v>
      </c>
      <c r="BN36">
        <v>3</v>
      </c>
      <c r="BO36">
        <v>0.24196000000000001</v>
      </c>
      <c r="BP36">
        <v>3</v>
      </c>
      <c r="BQ36">
        <v>5.2914285714285698E-2</v>
      </c>
      <c r="BR36">
        <v>5</v>
      </c>
      <c r="BS36">
        <v>0.28571428571428498</v>
      </c>
      <c r="BT36">
        <v>5</v>
      </c>
      <c r="BU36">
        <v>2.9142857142857099E-2</v>
      </c>
      <c r="BV36">
        <v>5</v>
      </c>
    </row>
    <row r="37" spans="1:74">
      <c r="A37" s="15"/>
      <c r="B37" t="s">
        <v>252</v>
      </c>
      <c r="C37">
        <v>0.21003333333333299</v>
      </c>
      <c r="D37">
        <v>7</v>
      </c>
      <c r="E37">
        <v>0.30598999999999998</v>
      </c>
      <c r="F37">
        <v>6</v>
      </c>
      <c r="G37">
        <v>0.19738333333333299</v>
      </c>
      <c r="H37">
        <v>7</v>
      </c>
      <c r="I37">
        <v>0.21089166666666601</v>
      </c>
      <c r="J37">
        <v>7</v>
      </c>
      <c r="K37">
        <v>0.30598999999999998</v>
      </c>
      <c r="L37">
        <v>6</v>
      </c>
      <c r="M37">
        <v>0.19738333333333299</v>
      </c>
      <c r="N37">
        <v>7</v>
      </c>
      <c r="O37">
        <v>0</v>
      </c>
      <c r="Q37">
        <v>0</v>
      </c>
      <c r="S37">
        <v>0</v>
      </c>
      <c r="U37">
        <v>0.43651999999999902</v>
      </c>
      <c r="V37">
        <v>5</v>
      </c>
      <c r="W37">
        <v>0.74172000000000005</v>
      </c>
      <c r="X37">
        <v>5</v>
      </c>
      <c r="Y37">
        <v>0.34648333333333298</v>
      </c>
      <c r="Z37">
        <v>7</v>
      </c>
      <c r="AA37">
        <v>0.43651999999999902</v>
      </c>
      <c r="AB37">
        <v>5</v>
      </c>
      <c r="AC37">
        <v>0.74172000000000005</v>
      </c>
      <c r="AD37">
        <v>5</v>
      </c>
      <c r="AE37">
        <v>0.34648333333333298</v>
      </c>
      <c r="AF37">
        <v>7</v>
      </c>
      <c r="AG37">
        <v>0</v>
      </c>
      <c r="AI37">
        <v>0</v>
      </c>
      <c r="AK37">
        <v>0</v>
      </c>
      <c r="AM37">
        <v>0.111733333333333</v>
      </c>
      <c r="AN37">
        <v>7</v>
      </c>
      <c r="AO37">
        <v>0.43004999999999899</v>
      </c>
      <c r="AP37">
        <v>6</v>
      </c>
      <c r="AQ37">
        <v>6.6299999999999998E-2</v>
      </c>
      <c r="AR37">
        <v>7</v>
      </c>
      <c r="AS37">
        <v>0.20847499999999999</v>
      </c>
      <c r="AT37">
        <v>7</v>
      </c>
      <c r="AU37">
        <v>0.43004999999999899</v>
      </c>
      <c r="AV37">
        <v>6</v>
      </c>
      <c r="AW37">
        <v>0.14624999999999999</v>
      </c>
      <c r="AX37">
        <v>7</v>
      </c>
      <c r="AY37">
        <v>6.0874999999999901E-2</v>
      </c>
      <c r="AZ37">
        <v>7</v>
      </c>
      <c r="BA37">
        <v>0.17768</v>
      </c>
      <c r="BB37">
        <v>5</v>
      </c>
      <c r="BC37">
        <v>4.0074999999999902E-2</v>
      </c>
      <c r="BD37">
        <v>7</v>
      </c>
      <c r="BE37">
        <v>0.21781999999999899</v>
      </c>
      <c r="BF37">
        <v>5</v>
      </c>
      <c r="BG37">
        <v>0.72377999999999998</v>
      </c>
      <c r="BH37">
        <v>6</v>
      </c>
      <c r="BI37">
        <v>0.13153999999999999</v>
      </c>
      <c r="BJ37">
        <v>5</v>
      </c>
      <c r="BK37">
        <v>0.39244000000000001</v>
      </c>
      <c r="BL37">
        <v>5</v>
      </c>
      <c r="BM37">
        <v>0.72377999999999998</v>
      </c>
      <c r="BN37">
        <v>6</v>
      </c>
      <c r="BO37">
        <v>0.2843</v>
      </c>
      <c r="BP37">
        <v>5</v>
      </c>
      <c r="BQ37">
        <v>0.17146</v>
      </c>
      <c r="BR37">
        <v>5</v>
      </c>
      <c r="BS37">
        <v>0.424916666666666</v>
      </c>
      <c r="BT37">
        <v>7</v>
      </c>
      <c r="BU37">
        <v>0.11137999999999899</v>
      </c>
      <c r="BV37">
        <v>5</v>
      </c>
    </row>
    <row r="38" spans="1:74">
      <c r="A38" s="15"/>
      <c r="B38" t="s">
        <v>266</v>
      </c>
      <c r="C38">
        <v>0.10203999999999901</v>
      </c>
      <c r="D38">
        <v>6</v>
      </c>
      <c r="E38">
        <v>0.2293</v>
      </c>
      <c r="F38">
        <v>6</v>
      </c>
      <c r="G38">
        <v>9.1999999999999998E-2</v>
      </c>
      <c r="H38">
        <v>6</v>
      </c>
      <c r="I38">
        <v>0.10203999999999901</v>
      </c>
      <c r="J38">
        <v>6</v>
      </c>
      <c r="K38">
        <v>0.2293</v>
      </c>
      <c r="L38">
        <v>6</v>
      </c>
      <c r="M38">
        <v>9.1999999999999998E-2</v>
      </c>
      <c r="N38">
        <v>6</v>
      </c>
      <c r="O38">
        <v>0.10349999999999999</v>
      </c>
      <c r="P38">
        <v>6</v>
      </c>
      <c r="Q38">
        <v>0.18278</v>
      </c>
      <c r="R38">
        <v>4</v>
      </c>
      <c r="S38">
        <v>0.124</v>
      </c>
      <c r="T38">
        <v>6</v>
      </c>
      <c r="U38">
        <v>0.59299999999999997</v>
      </c>
      <c r="V38">
        <v>6</v>
      </c>
      <c r="W38">
        <v>0.4955</v>
      </c>
      <c r="X38">
        <v>6</v>
      </c>
      <c r="Y38">
        <v>0.78800000000000003</v>
      </c>
      <c r="Z38">
        <v>6</v>
      </c>
      <c r="AA38">
        <v>0.59299999999999997</v>
      </c>
      <c r="AB38">
        <v>6</v>
      </c>
      <c r="AC38">
        <v>0.4955</v>
      </c>
      <c r="AD38">
        <v>6</v>
      </c>
      <c r="AE38">
        <v>0.78800000000000003</v>
      </c>
      <c r="AF38">
        <v>6</v>
      </c>
      <c r="AG38">
        <v>0.60636000000000001</v>
      </c>
      <c r="AH38">
        <v>6</v>
      </c>
      <c r="AI38">
        <v>0.49262</v>
      </c>
      <c r="AJ38">
        <v>6</v>
      </c>
      <c r="AK38">
        <v>0.82799999999999996</v>
      </c>
      <c r="AL38">
        <v>6</v>
      </c>
      <c r="AM38">
        <v>8.9840000000000003E-2</v>
      </c>
      <c r="AN38">
        <v>6</v>
      </c>
      <c r="AO38">
        <v>0.15042</v>
      </c>
      <c r="AP38">
        <v>6</v>
      </c>
      <c r="AQ38">
        <v>6.4119999999999996E-2</v>
      </c>
      <c r="AR38">
        <v>6</v>
      </c>
      <c r="AS38">
        <v>0.11942</v>
      </c>
      <c r="AT38">
        <v>6</v>
      </c>
      <c r="AU38">
        <v>0.15042</v>
      </c>
      <c r="AV38">
        <v>6</v>
      </c>
      <c r="AW38">
        <v>9.9279999999999993E-2</v>
      </c>
      <c r="AX38">
        <v>6</v>
      </c>
      <c r="AY38">
        <v>0.1416</v>
      </c>
      <c r="AZ38">
        <v>6</v>
      </c>
      <c r="BA38">
        <v>0.15658</v>
      </c>
      <c r="BB38">
        <v>6</v>
      </c>
      <c r="BC38">
        <v>0.1295</v>
      </c>
      <c r="BD38">
        <v>6</v>
      </c>
      <c r="BE38">
        <v>0.44722000000000001</v>
      </c>
      <c r="BF38">
        <v>6</v>
      </c>
      <c r="BG38">
        <v>0.71638000000000002</v>
      </c>
      <c r="BH38">
        <v>6</v>
      </c>
      <c r="BI38">
        <v>0.32545999999999897</v>
      </c>
      <c r="BJ38">
        <v>6</v>
      </c>
      <c r="BK38">
        <v>0.59092</v>
      </c>
      <c r="BL38">
        <v>6</v>
      </c>
      <c r="BM38">
        <v>0.71638000000000002</v>
      </c>
      <c r="BN38">
        <v>6</v>
      </c>
      <c r="BO38">
        <v>0.50361999999999996</v>
      </c>
      <c r="BP38">
        <v>6</v>
      </c>
      <c r="BQ38">
        <v>0.69328000000000001</v>
      </c>
      <c r="BR38">
        <v>6</v>
      </c>
      <c r="BS38">
        <v>0.74214000000000002</v>
      </c>
      <c r="BT38">
        <v>6</v>
      </c>
      <c r="BU38">
        <v>0.651419999999999</v>
      </c>
      <c r="BV38">
        <v>6</v>
      </c>
    </row>
    <row r="39" spans="1:74">
      <c r="A39" s="15"/>
      <c r="B39" t="s">
        <v>274</v>
      </c>
      <c r="C39">
        <v>0</v>
      </c>
      <c r="E39">
        <v>0</v>
      </c>
      <c r="G39">
        <v>0</v>
      </c>
      <c r="I39">
        <v>0</v>
      </c>
      <c r="K39">
        <v>0</v>
      </c>
      <c r="M39">
        <v>0</v>
      </c>
      <c r="O39" s="3" t="s">
        <v>756</v>
      </c>
      <c r="P39" s="3" t="s">
        <v>163</v>
      </c>
      <c r="Q39" s="3" t="s">
        <v>756</v>
      </c>
      <c r="R39" s="3" t="s">
        <v>275</v>
      </c>
      <c r="S39" s="3" t="s">
        <v>756</v>
      </c>
      <c r="U39">
        <v>0</v>
      </c>
      <c r="W39">
        <v>0</v>
      </c>
      <c r="Y39">
        <v>0</v>
      </c>
      <c r="AA39">
        <v>0</v>
      </c>
      <c r="AC39">
        <v>0</v>
      </c>
      <c r="AE39">
        <v>0</v>
      </c>
      <c r="AG39" s="3" t="s">
        <v>756</v>
      </c>
      <c r="AH39" s="3" t="s">
        <v>163</v>
      </c>
      <c r="AI39" s="3" t="s">
        <v>756</v>
      </c>
      <c r="AJ39" s="3" t="s">
        <v>275</v>
      </c>
      <c r="AK39" s="3" t="s">
        <v>756</v>
      </c>
      <c r="AM39">
        <v>1.7600000000000001E-3</v>
      </c>
      <c r="AN39">
        <v>3</v>
      </c>
      <c r="AO39">
        <v>0.2</v>
      </c>
      <c r="AP39">
        <v>3</v>
      </c>
      <c r="AQ39">
        <v>8.8000000000000003E-4</v>
      </c>
      <c r="AR39">
        <v>3</v>
      </c>
      <c r="AS39">
        <v>3.0599999999999998E-3</v>
      </c>
      <c r="AT39">
        <v>3</v>
      </c>
      <c r="AU39">
        <v>0.2</v>
      </c>
      <c r="AV39">
        <v>3</v>
      </c>
      <c r="AW39">
        <v>1.5399999999999999E-3</v>
      </c>
      <c r="AX39">
        <v>3</v>
      </c>
      <c r="AY39">
        <v>4.0800000000000003E-3</v>
      </c>
      <c r="AZ39">
        <v>3</v>
      </c>
      <c r="BA39">
        <v>0.2</v>
      </c>
      <c r="BB39">
        <v>3</v>
      </c>
      <c r="BC39">
        <v>2.0600000000000002E-3</v>
      </c>
      <c r="BD39">
        <v>3</v>
      </c>
      <c r="BE39">
        <v>7.1279999999999996E-2</v>
      </c>
      <c r="BF39">
        <v>3</v>
      </c>
      <c r="BG39">
        <v>0.8</v>
      </c>
      <c r="BH39">
        <v>3</v>
      </c>
      <c r="BI39">
        <v>3.7339999999999998E-2</v>
      </c>
      <c r="BJ39">
        <v>3</v>
      </c>
      <c r="BK39">
        <v>0.11938</v>
      </c>
      <c r="BL39">
        <v>3</v>
      </c>
      <c r="BM39">
        <v>0.8</v>
      </c>
      <c r="BN39">
        <v>3</v>
      </c>
      <c r="BO39">
        <v>6.4599999999999894E-2</v>
      </c>
      <c r="BP39">
        <v>3</v>
      </c>
      <c r="BQ39">
        <v>0.12351999999999901</v>
      </c>
      <c r="BR39">
        <v>3</v>
      </c>
      <c r="BS39">
        <v>1</v>
      </c>
      <c r="BT39">
        <v>3</v>
      </c>
      <c r="BU39">
        <v>6.5999999999999906E-2</v>
      </c>
      <c r="BV39">
        <v>3</v>
      </c>
    </row>
    <row r="40" spans="1:74">
      <c r="A40" s="15"/>
      <c r="B40" t="s">
        <v>279</v>
      </c>
      <c r="C40">
        <v>0</v>
      </c>
      <c r="E40">
        <v>0</v>
      </c>
      <c r="G40">
        <v>0</v>
      </c>
      <c r="I40">
        <v>0</v>
      </c>
      <c r="K40">
        <v>0</v>
      </c>
      <c r="M40">
        <v>0</v>
      </c>
      <c r="O40">
        <v>0</v>
      </c>
      <c r="Q40">
        <v>0</v>
      </c>
      <c r="S40">
        <v>0</v>
      </c>
      <c r="U40">
        <v>1.1116666666666599E-2</v>
      </c>
      <c r="V40">
        <v>6</v>
      </c>
      <c r="W40">
        <v>2.3816666666666601E-2</v>
      </c>
      <c r="X40">
        <v>6</v>
      </c>
      <c r="Y40">
        <v>7.24999999999999E-3</v>
      </c>
      <c r="Z40">
        <v>6</v>
      </c>
      <c r="AA40">
        <v>1.1299999999999999E-2</v>
      </c>
      <c r="AB40">
        <v>6</v>
      </c>
      <c r="AC40">
        <v>2.3816666666666601E-2</v>
      </c>
      <c r="AD40">
        <v>6</v>
      </c>
      <c r="AE40">
        <v>7.4000000000000003E-3</v>
      </c>
      <c r="AF40">
        <v>6</v>
      </c>
      <c r="AG40">
        <v>1.1299999999999999E-2</v>
      </c>
      <c r="AH40">
        <v>6</v>
      </c>
      <c r="AI40">
        <v>2.3816666666666601E-2</v>
      </c>
      <c r="AJ40">
        <v>6</v>
      </c>
      <c r="AK40">
        <v>7.4000000000000003E-3</v>
      </c>
      <c r="AL40">
        <v>6</v>
      </c>
      <c r="AM40">
        <v>6.4200000000000004E-3</v>
      </c>
      <c r="AN40">
        <v>3</v>
      </c>
      <c r="AO40">
        <v>4.1059999999999999E-2</v>
      </c>
      <c r="AP40">
        <v>3</v>
      </c>
      <c r="AQ40">
        <v>3.47999999999999E-3</v>
      </c>
      <c r="AR40">
        <v>3</v>
      </c>
      <c r="AS40">
        <v>1.172E-2</v>
      </c>
      <c r="AT40">
        <v>3</v>
      </c>
      <c r="AU40">
        <v>4.1059999999999999E-2</v>
      </c>
      <c r="AV40">
        <v>3</v>
      </c>
      <c r="AW40">
        <v>6.8399999999999997E-3</v>
      </c>
      <c r="AX40">
        <v>3</v>
      </c>
      <c r="AY40">
        <v>1.41E-2</v>
      </c>
      <c r="AZ40">
        <v>3</v>
      </c>
      <c r="BA40">
        <v>4.3279999999999999E-2</v>
      </c>
      <c r="BB40">
        <v>3</v>
      </c>
      <c r="BC40">
        <v>8.4399999999999996E-3</v>
      </c>
      <c r="BD40">
        <v>3</v>
      </c>
      <c r="BE40">
        <v>4.0599999999999997E-2</v>
      </c>
      <c r="BF40">
        <v>6</v>
      </c>
      <c r="BG40">
        <v>0.33288000000000001</v>
      </c>
      <c r="BH40">
        <v>3</v>
      </c>
      <c r="BI40">
        <v>2.1716666666666599E-2</v>
      </c>
      <c r="BJ40">
        <v>6</v>
      </c>
      <c r="BK40">
        <v>7.5033333333333299E-2</v>
      </c>
      <c r="BL40">
        <v>6</v>
      </c>
      <c r="BM40">
        <v>0.33288000000000001</v>
      </c>
      <c r="BN40">
        <v>3</v>
      </c>
      <c r="BO40">
        <v>4.2716666666666597E-2</v>
      </c>
      <c r="BP40">
        <v>6</v>
      </c>
      <c r="BQ40">
        <v>7.2566666666666599E-2</v>
      </c>
      <c r="BR40">
        <v>6</v>
      </c>
      <c r="BS40">
        <v>0.283233333333333</v>
      </c>
      <c r="BT40">
        <v>6</v>
      </c>
      <c r="BU40">
        <v>4.2099999999999999E-2</v>
      </c>
      <c r="BV40">
        <v>6</v>
      </c>
    </row>
    <row r="41" spans="1:74">
      <c r="A41" s="15"/>
      <c r="B41" t="s">
        <v>286</v>
      </c>
      <c r="C41">
        <v>0.25736999999999999</v>
      </c>
      <c r="D41">
        <v>5</v>
      </c>
      <c r="E41">
        <v>0.67842000000000002</v>
      </c>
      <c r="F41">
        <v>5</v>
      </c>
      <c r="G41">
        <v>0.17140999999999901</v>
      </c>
      <c r="H41">
        <v>5</v>
      </c>
      <c r="I41">
        <v>0.29154000000000002</v>
      </c>
      <c r="J41">
        <v>5</v>
      </c>
      <c r="K41">
        <v>0.85238571428571397</v>
      </c>
      <c r="L41">
        <v>6</v>
      </c>
      <c r="M41">
        <v>0.20002</v>
      </c>
      <c r="N41">
        <v>5</v>
      </c>
      <c r="O41" s="3" t="s">
        <v>756</v>
      </c>
      <c r="P41" s="3" t="s">
        <v>173</v>
      </c>
      <c r="Q41" s="3" t="s">
        <v>756</v>
      </c>
      <c r="R41" s="3" t="s">
        <v>164</v>
      </c>
      <c r="S41" s="3" t="s">
        <v>756</v>
      </c>
      <c r="U41">
        <v>0.66669999999999896</v>
      </c>
      <c r="V41">
        <v>5</v>
      </c>
      <c r="W41">
        <v>1</v>
      </c>
      <c r="X41">
        <v>5</v>
      </c>
      <c r="Y41">
        <v>0.52041428571428505</v>
      </c>
      <c r="Z41">
        <v>6</v>
      </c>
      <c r="AA41">
        <v>0.66669999999999896</v>
      </c>
      <c r="AB41">
        <v>5</v>
      </c>
      <c r="AC41">
        <v>1</v>
      </c>
      <c r="AD41">
        <v>5</v>
      </c>
      <c r="AE41">
        <v>0.52040714285714196</v>
      </c>
      <c r="AF41">
        <v>6</v>
      </c>
      <c r="AG41" s="3" t="s">
        <v>756</v>
      </c>
      <c r="AH41" s="3" t="s">
        <v>173</v>
      </c>
      <c r="AI41" s="3" t="s">
        <v>756</v>
      </c>
      <c r="AJ41" s="3" t="s">
        <v>164</v>
      </c>
      <c r="AK41" s="3" t="s">
        <v>756</v>
      </c>
      <c r="AM41">
        <v>9.8409999999999997E-2</v>
      </c>
      <c r="AN41">
        <v>5</v>
      </c>
      <c r="AO41">
        <v>0.56606000000000001</v>
      </c>
      <c r="AP41">
        <v>4</v>
      </c>
      <c r="AQ41">
        <v>5.8880000000000002E-2</v>
      </c>
      <c r="AR41">
        <v>5</v>
      </c>
      <c r="AS41">
        <v>0.14413999999999999</v>
      </c>
      <c r="AT41">
        <v>5</v>
      </c>
      <c r="AU41">
        <v>0.6</v>
      </c>
      <c r="AV41">
        <v>4</v>
      </c>
      <c r="AW41">
        <v>0.104359999999999</v>
      </c>
      <c r="AX41">
        <v>5</v>
      </c>
      <c r="AY41">
        <v>8.8980000000000004E-2</v>
      </c>
      <c r="AZ41">
        <v>5</v>
      </c>
      <c r="BA41">
        <v>0.45999999999999902</v>
      </c>
      <c r="BB41">
        <v>4</v>
      </c>
      <c r="BC41">
        <v>7.6679999999999998E-2</v>
      </c>
      <c r="BD41">
        <v>5</v>
      </c>
      <c r="BE41">
        <v>0.29768</v>
      </c>
      <c r="BF41">
        <v>4</v>
      </c>
      <c r="BG41">
        <v>0.93393999999999999</v>
      </c>
      <c r="BH41">
        <v>4</v>
      </c>
      <c r="BI41">
        <v>0.19084285714285701</v>
      </c>
      <c r="BJ41">
        <v>6</v>
      </c>
      <c r="BK41">
        <v>0.43167999999999901</v>
      </c>
      <c r="BL41">
        <v>4</v>
      </c>
      <c r="BM41">
        <v>0.91365999999999903</v>
      </c>
      <c r="BN41">
        <v>4</v>
      </c>
      <c r="BO41">
        <v>0.29502142857142799</v>
      </c>
      <c r="BP41">
        <v>6</v>
      </c>
      <c r="BQ41">
        <v>0.26745999999999998</v>
      </c>
      <c r="BR41">
        <v>5</v>
      </c>
      <c r="BS41">
        <v>1</v>
      </c>
      <c r="BT41">
        <v>4</v>
      </c>
      <c r="BU41">
        <v>0.17502000000000001</v>
      </c>
      <c r="BV41">
        <v>5</v>
      </c>
    </row>
    <row r="42" spans="1:74">
      <c r="A42" s="15"/>
      <c r="B42" t="s">
        <v>291</v>
      </c>
      <c r="C42">
        <v>9.2249999999999999E-2</v>
      </c>
      <c r="D42">
        <v>7</v>
      </c>
      <c r="E42">
        <v>0.15562000000000001</v>
      </c>
      <c r="F42">
        <v>7</v>
      </c>
      <c r="G42">
        <v>7.0569999999999994E-2</v>
      </c>
      <c r="H42">
        <v>7</v>
      </c>
      <c r="I42">
        <v>0.12409000000000001</v>
      </c>
      <c r="J42">
        <v>7</v>
      </c>
      <c r="K42">
        <v>0.15911</v>
      </c>
      <c r="L42">
        <v>7</v>
      </c>
      <c r="M42">
        <v>0.10908999999999899</v>
      </c>
      <c r="N42">
        <v>7</v>
      </c>
      <c r="O42">
        <v>0</v>
      </c>
      <c r="Q42">
        <v>0</v>
      </c>
      <c r="S42">
        <v>0</v>
      </c>
      <c r="U42">
        <v>0.40836666666666599</v>
      </c>
      <c r="V42">
        <v>4</v>
      </c>
      <c r="W42">
        <v>0.40075</v>
      </c>
      <c r="X42">
        <v>4</v>
      </c>
      <c r="Y42">
        <v>0.41670000000000001</v>
      </c>
      <c r="Z42">
        <v>4</v>
      </c>
      <c r="AA42">
        <v>0.49641666666666601</v>
      </c>
      <c r="AB42">
        <v>4</v>
      </c>
      <c r="AC42">
        <v>0.404266666666666</v>
      </c>
      <c r="AD42">
        <v>4</v>
      </c>
      <c r="AE42">
        <v>0.64396666666666602</v>
      </c>
      <c r="AF42">
        <v>4</v>
      </c>
      <c r="AG42">
        <v>0</v>
      </c>
      <c r="AI42">
        <v>0</v>
      </c>
      <c r="AK42">
        <v>0</v>
      </c>
      <c r="AM42">
        <v>3.9890000000000002E-2</v>
      </c>
      <c r="AN42">
        <v>7</v>
      </c>
      <c r="AO42">
        <v>0.2422</v>
      </c>
      <c r="AP42">
        <v>3</v>
      </c>
      <c r="AQ42">
        <v>2.265E-2</v>
      </c>
      <c r="AR42">
        <v>7</v>
      </c>
      <c r="AS42">
        <v>7.5209999999999999E-2</v>
      </c>
      <c r="AT42">
        <v>7</v>
      </c>
      <c r="AU42">
        <v>0.2422</v>
      </c>
      <c r="AV42">
        <v>3</v>
      </c>
      <c r="AW42">
        <v>4.6589999999999999E-2</v>
      </c>
      <c r="AX42">
        <v>7</v>
      </c>
      <c r="AY42">
        <v>1.8839999999999999E-2</v>
      </c>
      <c r="AZ42">
        <v>7</v>
      </c>
      <c r="BA42">
        <v>0.13333999999999999</v>
      </c>
      <c r="BB42">
        <v>7</v>
      </c>
      <c r="BC42">
        <v>1.0149999999999999E-2</v>
      </c>
      <c r="BD42">
        <v>7</v>
      </c>
      <c r="BE42">
        <v>0.16576666666666601</v>
      </c>
      <c r="BF42">
        <v>4</v>
      </c>
      <c r="BG42">
        <v>0.65</v>
      </c>
      <c r="BH42">
        <v>5</v>
      </c>
      <c r="BI42">
        <v>9.7433333333333302E-2</v>
      </c>
      <c r="BJ42">
        <v>4</v>
      </c>
      <c r="BK42">
        <v>0.29824999999999902</v>
      </c>
      <c r="BL42">
        <v>4</v>
      </c>
      <c r="BM42">
        <v>0.72143999999999997</v>
      </c>
      <c r="BN42">
        <v>5</v>
      </c>
      <c r="BO42">
        <v>0.19914999999999999</v>
      </c>
      <c r="BP42">
        <v>4</v>
      </c>
      <c r="BQ42">
        <v>5.2159999999999998E-2</v>
      </c>
      <c r="BR42">
        <v>7</v>
      </c>
      <c r="BS42">
        <v>0.58197999999999905</v>
      </c>
      <c r="BT42">
        <v>7</v>
      </c>
      <c r="BU42">
        <v>2.9000000000000001E-2</v>
      </c>
      <c r="BV42">
        <v>7</v>
      </c>
    </row>
    <row r="43" spans="1:74">
      <c r="A43" s="15"/>
      <c r="B43" t="s">
        <v>303</v>
      </c>
      <c r="C43">
        <v>0.31098749999999997</v>
      </c>
      <c r="D43">
        <v>5</v>
      </c>
      <c r="E43">
        <v>0.52981666666666605</v>
      </c>
      <c r="F43">
        <v>7</v>
      </c>
      <c r="G43">
        <v>0.24476249999999999</v>
      </c>
      <c r="H43">
        <v>5</v>
      </c>
      <c r="I43">
        <v>0.24914999999999901</v>
      </c>
      <c r="J43">
        <v>5</v>
      </c>
      <c r="K43">
        <v>0.87878333333333303</v>
      </c>
      <c r="L43">
        <v>7</v>
      </c>
      <c r="M43">
        <v>0.1908</v>
      </c>
      <c r="N43">
        <v>5</v>
      </c>
      <c r="O43">
        <v>0.158525</v>
      </c>
      <c r="P43">
        <v>5</v>
      </c>
      <c r="Q43">
        <v>0.21667500000000001</v>
      </c>
      <c r="R43">
        <v>5</v>
      </c>
      <c r="S43">
        <v>0.125</v>
      </c>
      <c r="T43">
        <v>5</v>
      </c>
      <c r="U43">
        <v>0.67589999999999995</v>
      </c>
      <c r="V43">
        <v>5</v>
      </c>
      <c r="W43">
        <v>0.94203333333333295</v>
      </c>
      <c r="X43">
        <v>3</v>
      </c>
      <c r="Y43">
        <v>0.56252500000000005</v>
      </c>
      <c r="Z43">
        <v>5</v>
      </c>
      <c r="AA43">
        <v>0.59224999999999905</v>
      </c>
      <c r="AB43">
        <v>5</v>
      </c>
      <c r="AC43">
        <v>0.92156666666666598</v>
      </c>
      <c r="AD43">
        <v>3</v>
      </c>
      <c r="AE43">
        <v>0.48685</v>
      </c>
      <c r="AF43">
        <v>5</v>
      </c>
      <c r="AG43">
        <v>0.25</v>
      </c>
      <c r="AH43">
        <v>5</v>
      </c>
      <c r="AI43">
        <v>0.25</v>
      </c>
      <c r="AJ43">
        <v>5</v>
      </c>
      <c r="AK43">
        <v>0.25</v>
      </c>
      <c r="AL43">
        <v>5</v>
      </c>
      <c r="AM43">
        <v>9.8262500000000003E-2</v>
      </c>
      <c r="AN43">
        <v>5</v>
      </c>
      <c r="AO43">
        <v>0.53748750000000001</v>
      </c>
      <c r="AP43">
        <v>5</v>
      </c>
      <c r="AQ43">
        <v>5.4637499999999999E-2</v>
      </c>
      <c r="AR43">
        <v>5</v>
      </c>
      <c r="AS43">
        <v>0.12508749999999999</v>
      </c>
      <c r="AT43">
        <v>5</v>
      </c>
      <c r="AU43">
        <v>0.47643333333333299</v>
      </c>
      <c r="AV43">
        <v>3</v>
      </c>
      <c r="AW43">
        <v>7.3187500000000003E-2</v>
      </c>
      <c r="AX43">
        <v>5</v>
      </c>
      <c r="AY43">
        <v>7.3050000000000004E-2</v>
      </c>
      <c r="AZ43">
        <v>5</v>
      </c>
      <c r="BA43">
        <v>0.3152625</v>
      </c>
      <c r="BB43">
        <v>5</v>
      </c>
      <c r="BC43">
        <v>4.1662499999999998E-2</v>
      </c>
      <c r="BD43">
        <v>5</v>
      </c>
      <c r="BE43">
        <v>0.29707499999999998</v>
      </c>
      <c r="BF43">
        <v>5</v>
      </c>
      <c r="BG43">
        <v>0.84771666666666601</v>
      </c>
      <c r="BH43">
        <v>3</v>
      </c>
      <c r="BI43">
        <v>0.18309999999999901</v>
      </c>
      <c r="BJ43">
        <v>5</v>
      </c>
      <c r="BK43">
        <v>0.37148749999999903</v>
      </c>
      <c r="BL43">
        <v>5</v>
      </c>
      <c r="BM43">
        <v>0.90602499999999997</v>
      </c>
      <c r="BN43">
        <v>5</v>
      </c>
      <c r="BO43">
        <v>0.2401375</v>
      </c>
      <c r="BP43">
        <v>5</v>
      </c>
      <c r="BQ43">
        <v>0.16993749999999999</v>
      </c>
      <c r="BR43">
        <v>5</v>
      </c>
      <c r="BS43">
        <v>0.83055000000000001</v>
      </c>
      <c r="BT43">
        <v>3</v>
      </c>
      <c r="BU43">
        <v>0.110724999999999</v>
      </c>
      <c r="BV43">
        <v>5</v>
      </c>
    </row>
    <row r="44" spans="1:74">
      <c r="A44" s="15"/>
      <c r="B44" t="s">
        <v>306</v>
      </c>
      <c r="C44">
        <v>4.35555555555555E-3</v>
      </c>
      <c r="D44">
        <v>7</v>
      </c>
      <c r="E44">
        <v>5.2888888888888803E-3</v>
      </c>
      <c r="F44">
        <v>7</v>
      </c>
      <c r="G44">
        <v>3.7000000000000002E-3</v>
      </c>
      <c r="H44">
        <v>7</v>
      </c>
      <c r="I44">
        <v>6.1777777777777699E-3</v>
      </c>
      <c r="J44">
        <v>7</v>
      </c>
      <c r="K44">
        <v>6.9444444444444397E-3</v>
      </c>
      <c r="L44">
        <v>7</v>
      </c>
      <c r="M44">
        <v>5.5555555555555497E-3</v>
      </c>
      <c r="N44">
        <v>7</v>
      </c>
      <c r="O44">
        <v>0</v>
      </c>
      <c r="Q44">
        <v>0</v>
      </c>
      <c r="S44">
        <v>0</v>
      </c>
      <c r="U44">
        <v>5.0999999999999997E-2</v>
      </c>
      <c r="V44">
        <v>3</v>
      </c>
      <c r="W44">
        <v>0.11413999999999901</v>
      </c>
      <c r="X44">
        <v>3</v>
      </c>
      <c r="Y44">
        <v>4.4455555555555498E-2</v>
      </c>
      <c r="Z44">
        <v>7</v>
      </c>
      <c r="AA44">
        <v>7.6100000000000001E-2</v>
      </c>
      <c r="AB44">
        <v>3</v>
      </c>
      <c r="AC44">
        <v>0.16667999999999999</v>
      </c>
      <c r="AD44">
        <v>3</v>
      </c>
      <c r="AE44">
        <v>0.05</v>
      </c>
      <c r="AF44">
        <v>3</v>
      </c>
      <c r="AG44">
        <v>0</v>
      </c>
      <c r="AI44">
        <v>0</v>
      </c>
      <c r="AK44">
        <v>0</v>
      </c>
      <c r="AM44">
        <v>4.4888888888888799E-3</v>
      </c>
      <c r="AN44">
        <v>7</v>
      </c>
      <c r="AO44">
        <v>8.7999999999999995E-2</v>
      </c>
      <c r="AP44">
        <v>7</v>
      </c>
      <c r="AQ44">
        <v>2.3333333333333301E-3</v>
      </c>
      <c r="AR44">
        <v>7</v>
      </c>
      <c r="AS44">
        <v>9.6666666666666602E-3</v>
      </c>
      <c r="AT44">
        <v>7</v>
      </c>
      <c r="AU44">
        <v>9.1200000000000003E-2</v>
      </c>
      <c r="AV44">
        <v>7</v>
      </c>
      <c r="AW44">
        <v>5.1999999999999998E-3</v>
      </c>
      <c r="AX44">
        <v>7</v>
      </c>
      <c r="AY44">
        <v>9.48888888888888E-3</v>
      </c>
      <c r="AZ44">
        <v>7</v>
      </c>
      <c r="BA44">
        <v>9.8144444444444395E-2</v>
      </c>
      <c r="BB44">
        <v>7</v>
      </c>
      <c r="BC44">
        <v>5.09999999999999E-3</v>
      </c>
      <c r="BD44">
        <v>7</v>
      </c>
      <c r="BE44">
        <v>6.0499999999999998E-2</v>
      </c>
      <c r="BF44">
        <v>7</v>
      </c>
      <c r="BG44">
        <v>0.36358888888888802</v>
      </c>
      <c r="BH44">
        <v>7</v>
      </c>
      <c r="BI44">
        <v>3.3933333333333301E-2</v>
      </c>
      <c r="BJ44">
        <v>7</v>
      </c>
      <c r="BK44">
        <v>9.6522222222222204E-2</v>
      </c>
      <c r="BL44">
        <v>7</v>
      </c>
      <c r="BM44">
        <v>0.5</v>
      </c>
      <c r="BN44">
        <v>3</v>
      </c>
      <c r="BO44">
        <v>5.5566666666666598E-2</v>
      </c>
      <c r="BP44">
        <v>7</v>
      </c>
      <c r="BQ44">
        <v>4.76666666666666E-2</v>
      </c>
      <c r="BR44">
        <v>7</v>
      </c>
      <c r="BS44">
        <v>0.42963333333333298</v>
      </c>
      <c r="BT44">
        <v>7</v>
      </c>
      <c r="BU44">
        <v>2.5488888888888801E-2</v>
      </c>
      <c r="BV44">
        <v>7</v>
      </c>
    </row>
    <row r="45" spans="1:74">
      <c r="A45" s="15"/>
      <c r="B45" t="s">
        <v>310</v>
      </c>
      <c r="C45">
        <v>0.32518571428571402</v>
      </c>
      <c r="D45">
        <v>3</v>
      </c>
      <c r="E45">
        <v>0.792635714285714</v>
      </c>
      <c r="F45">
        <v>3</v>
      </c>
      <c r="G45">
        <v>0.22668571428571399</v>
      </c>
      <c r="H45">
        <v>3</v>
      </c>
      <c r="I45">
        <v>0.35952857142857098</v>
      </c>
      <c r="J45">
        <v>3</v>
      </c>
      <c r="K45">
        <v>0.80215714285714201</v>
      </c>
      <c r="L45">
        <v>3</v>
      </c>
      <c r="M45">
        <v>0.25102142857142801</v>
      </c>
      <c r="N45">
        <v>3</v>
      </c>
      <c r="O45">
        <v>0.42571428571428499</v>
      </c>
      <c r="P45">
        <v>3</v>
      </c>
      <c r="Q45">
        <v>0.83674285714285701</v>
      </c>
      <c r="R45">
        <v>3</v>
      </c>
      <c r="S45">
        <v>0.28570000000000001</v>
      </c>
      <c r="T45">
        <v>3</v>
      </c>
      <c r="U45">
        <v>0.66439285714285701</v>
      </c>
      <c r="V45">
        <v>3</v>
      </c>
      <c r="W45">
        <v>0.92687142857142801</v>
      </c>
      <c r="X45">
        <v>3</v>
      </c>
      <c r="Y45">
        <v>0.56368571428571401</v>
      </c>
      <c r="Z45">
        <v>3</v>
      </c>
      <c r="AA45">
        <v>0.73369285714285704</v>
      </c>
      <c r="AB45">
        <v>3</v>
      </c>
      <c r="AC45">
        <v>0.92687142857142801</v>
      </c>
      <c r="AD45">
        <v>3</v>
      </c>
      <c r="AE45">
        <v>0.63879285714285705</v>
      </c>
      <c r="AF45">
        <v>3</v>
      </c>
      <c r="AG45">
        <v>0.91498571428571396</v>
      </c>
      <c r="AH45">
        <v>3</v>
      </c>
      <c r="AI45">
        <v>0.92687142857142801</v>
      </c>
      <c r="AJ45">
        <v>3</v>
      </c>
      <c r="AK45">
        <v>0.904771428571428</v>
      </c>
      <c r="AL45">
        <v>3</v>
      </c>
      <c r="AM45">
        <v>9.94642857142857E-2</v>
      </c>
      <c r="AN45">
        <v>3</v>
      </c>
      <c r="AO45">
        <v>0.46587857142857098</v>
      </c>
      <c r="AP45">
        <v>3</v>
      </c>
      <c r="AQ45">
        <v>5.6000000000000001E-2</v>
      </c>
      <c r="AR45">
        <v>3</v>
      </c>
      <c r="AS45">
        <v>0.15151428571428499</v>
      </c>
      <c r="AT45">
        <v>3</v>
      </c>
      <c r="AU45">
        <v>0.495071428571428</v>
      </c>
      <c r="AV45">
        <v>3</v>
      </c>
      <c r="AW45">
        <v>8.9714285714285705E-2</v>
      </c>
      <c r="AX45">
        <v>3</v>
      </c>
      <c r="AY45">
        <v>0.144057142857142</v>
      </c>
      <c r="AZ45">
        <v>3</v>
      </c>
      <c r="BA45">
        <v>0.56966428571428496</v>
      </c>
      <c r="BB45">
        <v>3</v>
      </c>
      <c r="BC45">
        <v>8.6414285714285693E-2</v>
      </c>
      <c r="BD45">
        <v>3</v>
      </c>
      <c r="BE45">
        <v>0.28033571428571402</v>
      </c>
      <c r="BF45">
        <v>3</v>
      </c>
      <c r="BG45">
        <v>0.88659285714285696</v>
      </c>
      <c r="BH45">
        <v>3</v>
      </c>
      <c r="BI45">
        <v>0.17057142857142801</v>
      </c>
      <c r="BJ45">
        <v>3</v>
      </c>
      <c r="BK45">
        <v>0.43051428571428502</v>
      </c>
      <c r="BL45">
        <v>3</v>
      </c>
      <c r="BM45">
        <v>0.91828571428571404</v>
      </c>
      <c r="BN45">
        <v>3</v>
      </c>
      <c r="BO45">
        <v>0.28628571428571398</v>
      </c>
      <c r="BP45">
        <v>3</v>
      </c>
      <c r="BQ45">
        <v>0.49645</v>
      </c>
      <c r="BR45">
        <v>3</v>
      </c>
      <c r="BS45">
        <v>1</v>
      </c>
      <c r="BT45">
        <v>4</v>
      </c>
      <c r="BU45">
        <v>0.341271428571428</v>
      </c>
      <c r="BV45">
        <v>3</v>
      </c>
    </row>
    <row r="46" spans="1:74">
      <c r="A46" s="15"/>
      <c r="B46" t="s">
        <v>318</v>
      </c>
      <c r="C46">
        <v>0</v>
      </c>
      <c r="E46">
        <v>0</v>
      </c>
      <c r="G46">
        <v>0</v>
      </c>
      <c r="I46">
        <v>0</v>
      </c>
      <c r="K46">
        <v>0</v>
      </c>
      <c r="M46">
        <v>0</v>
      </c>
      <c r="O46">
        <v>0</v>
      </c>
      <c r="Q46">
        <v>0</v>
      </c>
      <c r="S46">
        <v>0</v>
      </c>
      <c r="U46">
        <v>0</v>
      </c>
      <c r="W46">
        <v>0</v>
      </c>
      <c r="Y46">
        <v>0</v>
      </c>
      <c r="AA46">
        <v>0</v>
      </c>
      <c r="AC46">
        <v>0</v>
      </c>
      <c r="AE46">
        <v>0</v>
      </c>
      <c r="AG46">
        <v>0</v>
      </c>
      <c r="AI46">
        <v>0</v>
      </c>
      <c r="AK46">
        <v>0</v>
      </c>
      <c r="AM46">
        <v>1.15E-2</v>
      </c>
      <c r="AN46">
        <v>7</v>
      </c>
      <c r="AO46">
        <v>0.1515</v>
      </c>
      <c r="AP46">
        <v>3</v>
      </c>
      <c r="AQ46">
        <v>6.0699999999999999E-3</v>
      </c>
      <c r="AR46">
        <v>7</v>
      </c>
      <c r="AS46">
        <v>0</v>
      </c>
      <c r="AU46">
        <v>0</v>
      </c>
      <c r="AW46">
        <v>0</v>
      </c>
      <c r="AY46">
        <v>0</v>
      </c>
      <c r="BA46">
        <v>0</v>
      </c>
      <c r="BC46">
        <v>0</v>
      </c>
      <c r="BE46">
        <v>7.3569999999999997E-2</v>
      </c>
      <c r="BF46">
        <v>7</v>
      </c>
      <c r="BG46">
        <v>0.72026249999999903</v>
      </c>
      <c r="BH46">
        <v>4</v>
      </c>
      <c r="BI46">
        <v>3.9129999999999998E-2</v>
      </c>
      <c r="BJ46">
        <v>7</v>
      </c>
      <c r="BK46">
        <v>2.4654545454545401E-2</v>
      </c>
      <c r="BL46">
        <v>3</v>
      </c>
      <c r="BM46">
        <v>0.33329999999999999</v>
      </c>
      <c r="BN46">
        <v>5</v>
      </c>
      <c r="BO46">
        <v>1.32363636363636E-2</v>
      </c>
      <c r="BP46">
        <v>3</v>
      </c>
      <c r="BQ46">
        <v>0</v>
      </c>
      <c r="BS46">
        <v>0</v>
      </c>
      <c r="BU46">
        <v>0</v>
      </c>
    </row>
    <row r="47" spans="1:74">
      <c r="A47" s="15"/>
      <c r="B47" t="s">
        <v>324</v>
      </c>
      <c r="C47">
        <v>0.1389</v>
      </c>
      <c r="D47">
        <v>5</v>
      </c>
      <c r="E47">
        <v>0.625</v>
      </c>
      <c r="F47">
        <v>5</v>
      </c>
      <c r="G47">
        <v>7.8100000000000003E-2</v>
      </c>
      <c r="H47">
        <v>7</v>
      </c>
      <c r="I47">
        <v>0.1515</v>
      </c>
      <c r="J47">
        <v>5</v>
      </c>
      <c r="K47">
        <v>0.71429999999999905</v>
      </c>
      <c r="L47">
        <v>5</v>
      </c>
      <c r="M47">
        <v>8.4699999999999998E-2</v>
      </c>
      <c r="N47">
        <v>5</v>
      </c>
      <c r="O47">
        <v>0.1429</v>
      </c>
      <c r="P47">
        <v>5</v>
      </c>
      <c r="Q47">
        <v>1</v>
      </c>
      <c r="R47">
        <v>5</v>
      </c>
      <c r="S47">
        <v>7.6899999999999899E-2</v>
      </c>
      <c r="T47">
        <v>5</v>
      </c>
      <c r="U47">
        <v>0.57779999999999998</v>
      </c>
      <c r="V47">
        <v>5</v>
      </c>
      <c r="W47">
        <v>1</v>
      </c>
      <c r="X47">
        <v>5</v>
      </c>
      <c r="Y47">
        <v>0.40629999999999999</v>
      </c>
      <c r="Z47">
        <v>5</v>
      </c>
      <c r="AA47">
        <v>0.54319999999999902</v>
      </c>
      <c r="AB47">
        <v>5</v>
      </c>
      <c r="AC47">
        <v>1</v>
      </c>
      <c r="AD47">
        <v>5</v>
      </c>
      <c r="AE47">
        <v>0.37290000000000001</v>
      </c>
      <c r="AF47">
        <v>6</v>
      </c>
      <c r="AG47">
        <v>0.1429</v>
      </c>
      <c r="AH47">
        <v>5</v>
      </c>
      <c r="AI47">
        <v>1</v>
      </c>
      <c r="AJ47">
        <v>5</v>
      </c>
      <c r="AK47">
        <v>7.6899999999999899E-2</v>
      </c>
      <c r="AL47">
        <v>5</v>
      </c>
      <c r="AM47">
        <v>3.9279999999999898E-2</v>
      </c>
      <c r="AN47">
        <v>7</v>
      </c>
      <c r="AO47">
        <v>0.69021999999999994</v>
      </c>
      <c r="AP47">
        <v>5</v>
      </c>
      <c r="AQ47">
        <v>2.324E-2</v>
      </c>
      <c r="AR47">
        <v>7</v>
      </c>
      <c r="AS47">
        <v>5.7926666666666599E-2</v>
      </c>
      <c r="AT47">
        <v>7</v>
      </c>
      <c r="AU47">
        <v>0.65619999999999901</v>
      </c>
      <c r="AV47">
        <v>5</v>
      </c>
      <c r="AW47">
        <v>3.2983333333333302E-2</v>
      </c>
      <c r="AX47">
        <v>4</v>
      </c>
      <c r="AY47">
        <v>3.2926666666666597E-2</v>
      </c>
      <c r="AZ47">
        <v>7</v>
      </c>
      <c r="BA47">
        <v>0.80687999999999904</v>
      </c>
      <c r="BB47">
        <v>5</v>
      </c>
      <c r="BC47">
        <v>2.4E-2</v>
      </c>
      <c r="BD47">
        <v>7</v>
      </c>
      <c r="BE47">
        <v>0.166613333333333</v>
      </c>
      <c r="BF47">
        <v>7</v>
      </c>
      <c r="BG47">
        <v>0.82271818181818102</v>
      </c>
      <c r="BH47">
        <v>6</v>
      </c>
      <c r="BI47">
        <v>9.3586666666666596E-2</v>
      </c>
      <c r="BJ47">
        <v>7</v>
      </c>
      <c r="BK47">
        <v>0.220126666666666</v>
      </c>
      <c r="BL47">
        <v>7</v>
      </c>
      <c r="BM47">
        <v>0.81272727272727197</v>
      </c>
      <c r="BN47">
        <v>6</v>
      </c>
      <c r="BO47">
        <v>0.12937333333333301</v>
      </c>
      <c r="BP47">
        <v>7</v>
      </c>
      <c r="BQ47">
        <v>0.103128571428571</v>
      </c>
      <c r="BR47">
        <v>3</v>
      </c>
      <c r="BS47">
        <v>0.58396000000000003</v>
      </c>
      <c r="BT47">
        <v>5</v>
      </c>
      <c r="BU47">
        <v>6.7428571428571393E-2</v>
      </c>
      <c r="BV47">
        <v>3</v>
      </c>
    </row>
    <row r="48" spans="1:74">
      <c r="A48" s="15"/>
      <c r="B48" t="s">
        <v>326</v>
      </c>
      <c r="C48">
        <v>0</v>
      </c>
      <c r="E48">
        <v>0</v>
      </c>
      <c r="G48">
        <v>0</v>
      </c>
      <c r="I48">
        <v>0</v>
      </c>
      <c r="K48">
        <v>0</v>
      </c>
      <c r="M48">
        <v>0</v>
      </c>
      <c r="O48">
        <v>0</v>
      </c>
      <c r="Q48">
        <v>0</v>
      </c>
      <c r="S48">
        <v>0</v>
      </c>
      <c r="U48">
        <v>0</v>
      </c>
      <c r="W48">
        <v>0</v>
      </c>
      <c r="Y48">
        <v>0</v>
      </c>
      <c r="AA48">
        <v>0</v>
      </c>
      <c r="AC48">
        <v>0</v>
      </c>
      <c r="AE48">
        <v>0</v>
      </c>
      <c r="AG48">
        <v>0</v>
      </c>
      <c r="AI48">
        <v>0</v>
      </c>
      <c r="AK48">
        <v>0</v>
      </c>
      <c r="AM48">
        <v>4.5359999999999998E-2</v>
      </c>
      <c r="AN48">
        <v>7</v>
      </c>
      <c r="AO48">
        <v>0.28454545454545399</v>
      </c>
      <c r="AP48">
        <v>5</v>
      </c>
      <c r="AQ48">
        <v>3.1220000000000001E-2</v>
      </c>
      <c r="AR48">
        <v>7</v>
      </c>
      <c r="AS48">
        <v>6.1580000000000003E-2</v>
      </c>
      <c r="AT48">
        <v>7</v>
      </c>
      <c r="AU48">
        <v>0.210845454545454</v>
      </c>
      <c r="AV48">
        <v>5</v>
      </c>
      <c r="AW48">
        <v>5.40733333333333E-2</v>
      </c>
      <c r="AX48">
        <v>7</v>
      </c>
      <c r="AY48">
        <v>6.0109090909090897E-2</v>
      </c>
      <c r="AZ48">
        <v>5</v>
      </c>
      <c r="BA48">
        <v>0.110981818181818</v>
      </c>
      <c r="BB48">
        <v>5</v>
      </c>
      <c r="BC48">
        <v>4.1709090909090897E-2</v>
      </c>
      <c r="BD48">
        <v>5</v>
      </c>
      <c r="BE48">
        <v>0.14415454545454501</v>
      </c>
      <c r="BF48">
        <v>5</v>
      </c>
      <c r="BG48">
        <v>0.86900909090908995</v>
      </c>
      <c r="BH48">
        <v>5</v>
      </c>
      <c r="BI48">
        <v>8.1100000000000005E-2</v>
      </c>
      <c r="BJ48">
        <v>7</v>
      </c>
      <c r="BK48">
        <v>0.19080909090909001</v>
      </c>
      <c r="BL48">
        <v>5</v>
      </c>
      <c r="BM48">
        <v>0.94441818181818105</v>
      </c>
      <c r="BN48">
        <v>5</v>
      </c>
      <c r="BO48">
        <v>0.10974545454545399</v>
      </c>
      <c r="BP48">
        <v>5</v>
      </c>
      <c r="BQ48">
        <v>0.120113333333333</v>
      </c>
      <c r="BR48">
        <v>7</v>
      </c>
      <c r="BS48">
        <v>0.62850666666666599</v>
      </c>
      <c r="BT48">
        <v>7</v>
      </c>
      <c r="BU48">
        <v>6.7866666666666603E-2</v>
      </c>
      <c r="BV48">
        <v>7</v>
      </c>
    </row>
    <row r="49" spans="1:74">
      <c r="A49" s="16" t="s">
        <v>509</v>
      </c>
      <c r="B49" t="s">
        <v>331</v>
      </c>
      <c r="C49">
        <v>7.3179999999999995E-2</v>
      </c>
      <c r="D49">
        <v>7</v>
      </c>
      <c r="E49">
        <v>9.3471428571428497E-2</v>
      </c>
      <c r="F49">
        <v>4</v>
      </c>
      <c r="G49">
        <v>7.0599999999999996E-2</v>
      </c>
      <c r="H49">
        <v>7</v>
      </c>
      <c r="I49">
        <v>1.142E-2</v>
      </c>
      <c r="J49">
        <v>7</v>
      </c>
      <c r="K49">
        <v>3.5714285714285698E-2</v>
      </c>
      <c r="L49">
        <v>4</v>
      </c>
      <c r="M49">
        <v>9.1000000000000004E-3</v>
      </c>
      <c r="N49">
        <v>7</v>
      </c>
      <c r="O49" s="2">
        <v>0</v>
      </c>
      <c r="Q49" s="2">
        <v>0</v>
      </c>
      <c r="S49" s="2">
        <v>0</v>
      </c>
      <c r="U49">
        <v>0.60109999999999897</v>
      </c>
      <c r="V49">
        <v>4</v>
      </c>
      <c r="W49">
        <v>0.69850000000000001</v>
      </c>
      <c r="X49">
        <v>7</v>
      </c>
      <c r="Y49">
        <v>0.60081428571428497</v>
      </c>
      <c r="Z49">
        <v>4</v>
      </c>
      <c r="AA49">
        <v>0.41241428571428501</v>
      </c>
      <c r="AB49">
        <v>4</v>
      </c>
      <c r="AC49">
        <v>0.52557999999999905</v>
      </c>
      <c r="AD49">
        <v>7</v>
      </c>
      <c r="AE49">
        <v>0.40260000000000001</v>
      </c>
      <c r="AF49">
        <v>4</v>
      </c>
      <c r="AG49">
        <v>0.12444</v>
      </c>
      <c r="AH49">
        <v>6</v>
      </c>
      <c r="AI49">
        <v>0.4</v>
      </c>
      <c r="AJ49">
        <v>6</v>
      </c>
      <c r="AK49">
        <v>7.4999999999999997E-2</v>
      </c>
      <c r="AL49">
        <v>6</v>
      </c>
      <c r="AM49">
        <v>6.3559999999999894E-2</v>
      </c>
      <c r="AN49">
        <v>7</v>
      </c>
      <c r="AO49">
        <v>0.197514285714285</v>
      </c>
      <c r="AP49">
        <v>4</v>
      </c>
      <c r="AQ49">
        <v>4.0340000000000001E-2</v>
      </c>
      <c r="AR49">
        <v>7</v>
      </c>
      <c r="AS49">
        <v>3.832E-2</v>
      </c>
      <c r="AT49">
        <v>3</v>
      </c>
      <c r="AU49">
        <v>0.16650000000000001</v>
      </c>
      <c r="AV49">
        <v>3</v>
      </c>
      <c r="AW49">
        <v>2.222E-2</v>
      </c>
      <c r="AX49">
        <v>3</v>
      </c>
      <c r="AY49" s="2">
        <v>0</v>
      </c>
      <c r="BA49" s="2">
        <v>0</v>
      </c>
      <c r="BC49" s="2">
        <v>0</v>
      </c>
      <c r="BE49">
        <v>0.4889</v>
      </c>
      <c r="BF49">
        <v>4</v>
      </c>
      <c r="BG49">
        <v>0.91178571428571398</v>
      </c>
      <c r="BH49">
        <v>4</v>
      </c>
      <c r="BI49">
        <v>0.34839999999999999</v>
      </c>
      <c r="BJ49">
        <v>4</v>
      </c>
      <c r="BK49">
        <v>0.45807142857142802</v>
      </c>
      <c r="BL49">
        <v>4</v>
      </c>
      <c r="BM49">
        <v>0.87592857142857095</v>
      </c>
      <c r="BN49">
        <v>4</v>
      </c>
      <c r="BO49">
        <v>0.32650000000000001</v>
      </c>
      <c r="BP49">
        <v>4</v>
      </c>
      <c r="BQ49">
        <v>0.14856</v>
      </c>
      <c r="BR49">
        <v>7</v>
      </c>
      <c r="BS49">
        <v>1</v>
      </c>
      <c r="BT49">
        <v>7</v>
      </c>
      <c r="BU49">
        <v>8.1459999999999894E-2</v>
      </c>
      <c r="BV49">
        <v>7</v>
      </c>
    </row>
    <row r="50" spans="1:74">
      <c r="A50" s="16"/>
      <c r="B50" t="s">
        <v>345</v>
      </c>
      <c r="C50">
        <v>0.13107142857142801</v>
      </c>
      <c r="D50">
        <v>7</v>
      </c>
      <c r="E50">
        <v>0.23737142857142801</v>
      </c>
      <c r="F50">
        <v>7</v>
      </c>
      <c r="G50">
        <v>0.125</v>
      </c>
      <c r="H50">
        <v>7</v>
      </c>
      <c r="I50">
        <v>0.17985714285714199</v>
      </c>
      <c r="J50">
        <v>7</v>
      </c>
      <c r="K50">
        <v>0.34669999999999901</v>
      </c>
      <c r="L50">
        <v>7</v>
      </c>
      <c r="M50">
        <v>0.14285714285714199</v>
      </c>
      <c r="N50">
        <v>7</v>
      </c>
      <c r="O50">
        <v>0.18658571428571399</v>
      </c>
      <c r="P50">
        <v>7</v>
      </c>
      <c r="Q50">
        <v>0.25027142857142798</v>
      </c>
      <c r="R50">
        <v>7</v>
      </c>
      <c r="S50">
        <v>0.166657142857142</v>
      </c>
      <c r="T50">
        <v>7</v>
      </c>
      <c r="U50">
        <v>0.29605714285714202</v>
      </c>
      <c r="V50">
        <v>7</v>
      </c>
      <c r="W50">
        <v>0.48499999999999899</v>
      </c>
      <c r="X50">
        <v>7</v>
      </c>
      <c r="Y50">
        <v>0.25</v>
      </c>
      <c r="Z50">
        <v>7</v>
      </c>
      <c r="AA50">
        <v>0.42381428571428498</v>
      </c>
      <c r="AB50">
        <v>7</v>
      </c>
      <c r="AC50">
        <v>0.71428571428571397</v>
      </c>
      <c r="AD50">
        <v>7</v>
      </c>
      <c r="AE50">
        <v>0.30951428571428502</v>
      </c>
      <c r="AF50">
        <v>7</v>
      </c>
      <c r="AG50">
        <v>0.42381428571428498</v>
      </c>
      <c r="AH50">
        <v>7</v>
      </c>
      <c r="AI50">
        <v>0.71428571428571397</v>
      </c>
      <c r="AJ50">
        <v>7</v>
      </c>
      <c r="AK50">
        <v>0.30951428571428502</v>
      </c>
      <c r="AL50">
        <v>7</v>
      </c>
      <c r="AM50">
        <v>5.7242857142857102E-2</v>
      </c>
      <c r="AN50">
        <v>7</v>
      </c>
      <c r="AO50">
        <v>0.19514285714285701</v>
      </c>
      <c r="AP50">
        <v>7</v>
      </c>
      <c r="AQ50">
        <v>3.7775000000000003E-2</v>
      </c>
      <c r="AR50">
        <v>6</v>
      </c>
      <c r="AS50">
        <v>9.6299999999999997E-2</v>
      </c>
      <c r="AT50">
        <v>7</v>
      </c>
      <c r="AU50">
        <v>0.24574285714285701</v>
      </c>
      <c r="AV50">
        <v>7</v>
      </c>
      <c r="AW50">
        <v>6.6549999999999998E-2</v>
      </c>
      <c r="AX50">
        <v>6</v>
      </c>
      <c r="AY50">
        <v>0.12487142857142799</v>
      </c>
      <c r="AZ50">
        <v>7</v>
      </c>
      <c r="BA50">
        <v>0.27224285714285701</v>
      </c>
      <c r="BB50">
        <v>7</v>
      </c>
      <c r="BC50">
        <v>9.3174999999999994E-2</v>
      </c>
      <c r="BD50">
        <v>6</v>
      </c>
      <c r="BE50">
        <v>0.18840000000000001</v>
      </c>
      <c r="BF50">
        <v>6</v>
      </c>
      <c r="BG50">
        <v>0.68922857142857097</v>
      </c>
      <c r="BH50">
        <v>7</v>
      </c>
      <c r="BI50">
        <v>0.11599999999999901</v>
      </c>
      <c r="BJ50">
        <v>6</v>
      </c>
      <c r="BK50">
        <v>0.21961428571428501</v>
      </c>
      <c r="BL50">
        <v>7</v>
      </c>
      <c r="BM50">
        <v>0.63361428571428502</v>
      </c>
      <c r="BN50">
        <v>7</v>
      </c>
      <c r="BO50">
        <v>0.14448749999999999</v>
      </c>
      <c r="BP50">
        <v>6</v>
      </c>
      <c r="BQ50">
        <v>0.263242857142857</v>
      </c>
      <c r="BR50">
        <v>7</v>
      </c>
      <c r="BS50">
        <v>0.64241428571428505</v>
      </c>
      <c r="BT50">
        <v>7</v>
      </c>
      <c r="BU50">
        <v>0.18636249999999999</v>
      </c>
      <c r="BV50">
        <v>6</v>
      </c>
    </row>
    <row r="51" spans="1:74">
      <c r="A51" s="16"/>
      <c r="B51" t="s">
        <v>353</v>
      </c>
      <c r="C51">
        <v>0.24526666666666599</v>
      </c>
      <c r="D51">
        <v>7</v>
      </c>
      <c r="E51">
        <v>0.25536666666666602</v>
      </c>
      <c r="F51">
        <v>7</v>
      </c>
      <c r="G51">
        <v>0.237366666666666</v>
      </c>
      <c r="H51">
        <v>7</v>
      </c>
      <c r="I51">
        <v>0.19563333333333299</v>
      </c>
      <c r="J51">
        <v>7</v>
      </c>
      <c r="K51">
        <v>0.20453333333333301</v>
      </c>
      <c r="L51">
        <v>3</v>
      </c>
      <c r="M51">
        <v>0.23329999999999901</v>
      </c>
      <c r="N51">
        <v>7</v>
      </c>
      <c r="O51" s="2">
        <v>0</v>
      </c>
      <c r="Q51" s="2">
        <v>0</v>
      </c>
      <c r="S51" s="2">
        <v>0</v>
      </c>
      <c r="U51">
        <v>0.40350000000000003</v>
      </c>
      <c r="V51">
        <v>7</v>
      </c>
      <c r="W51">
        <v>0.55153333333333299</v>
      </c>
      <c r="X51">
        <v>7</v>
      </c>
      <c r="Y51">
        <v>0.31819999999999998</v>
      </c>
      <c r="Z51">
        <v>3</v>
      </c>
      <c r="AA51">
        <v>0.36883333333333301</v>
      </c>
      <c r="AB51">
        <v>6</v>
      </c>
      <c r="AC51">
        <v>0.49452499999999999</v>
      </c>
      <c r="AD51">
        <v>5</v>
      </c>
      <c r="AE51">
        <v>0.3</v>
      </c>
      <c r="AF51">
        <v>3</v>
      </c>
      <c r="AG51">
        <v>0.57140000000000002</v>
      </c>
      <c r="AH51">
        <v>4</v>
      </c>
      <c r="AI51">
        <v>1</v>
      </c>
      <c r="AJ51">
        <v>4</v>
      </c>
      <c r="AK51">
        <v>0.4</v>
      </c>
      <c r="AL51">
        <v>3</v>
      </c>
      <c r="AM51">
        <v>0.19296666666666601</v>
      </c>
      <c r="AN51">
        <v>7</v>
      </c>
      <c r="AO51">
        <v>0.33726666666666599</v>
      </c>
      <c r="AP51">
        <v>7</v>
      </c>
      <c r="AQ51">
        <v>0.1396</v>
      </c>
      <c r="AR51">
        <v>6</v>
      </c>
      <c r="AS51">
        <v>0.17580000000000001</v>
      </c>
      <c r="AT51">
        <v>7</v>
      </c>
      <c r="AU51">
        <v>0.27779999999999999</v>
      </c>
      <c r="AV51">
        <v>7</v>
      </c>
      <c r="AW51">
        <v>0.1326</v>
      </c>
      <c r="AX51">
        <v>6</v>
      </c>
      <c r="AY51">
        <v>1.44999999999999E-2</v>
      </c>
      <c r="AZ51">
        <v>6</v>
      </c>
      <c r="BA51">
        <v>0.11109999999999901</v>
      </c>
      <c r="BB51">
        <v>6</v>
      </c>
      <c r="BC51">
        <v>7.7666666666666596E-3</v>
      </c>
      <c r="BD51">
        <v>6</v>
      </c>
      <c r="BE51">
        <v>0.32876666666666599</v>
      </c>
      <c r="BF51">
        <v>7</v>
      </c>
      <c r="BG51">
        <v>0.72603333333333298</v>
      </c>
      <c r="BH51">
        <v>7</v>
      </c>
      <c r="BI51">
        <v>0.21249999999999999</v>
      </c>
      <c r="BJ51">
        <v>7</v>
      </c>
      <c r="BK51">
        <v>0.30479999999999902</v>
      </c>
      <c r="BL51">
        <v>7</v>
      </c>
      <c r="BM51">
        <v>0.71733333333333305</v>
      </c>
      <c r="BN51">
        <v>7</v>
      </c>
      <c r="BO51">
        <v>0.19350000000000001</v>
      </c>
      <c r="BP51">
        <v>7</v>
      </c>
      <c r="BQ51">
        <v>0.13039999999999999</v>
      </c>
      <c r="BR51">
        <v>4</v>
      </c>
      <c r="BS51">
        <v>1</v>
      </c>
      <c r="BT51">
        <v>4</v>
      </c>
      <c r="BU51">
        <v>6.9800000000000001E-2</v>
      </c>
      <c r="BV51">
        <v>3</v>
      </c>
    </row>
    <row r="52" spans="1:74">
      <c r="A52" s="16"/>
      <c r="B52" t="s">
        <v>365</v>
      </c>
      <c r="C52">
        <v>0.17169999999999999</v>
      </c>
      <c r="D52">
        <v>6</v>
      </c>
      <c r="E52">
        <v>0.53569999999999995</v>
      </c>
      <c r="F52">
        <v>6</v>
      </c>
      <c r="G52">
        <v>0.10345</v>
      </c>
      <c r="H52">
        <v>6</v>
      </c>
      <c r="I52">
        <v>7.145E-2</v>
      </c>
      <c r="J52">
        <v>6</v>
      </c>
      <c r="K52">
        <v>0.2</v>
      </c>
      <c r="L52">
        <v>6</v>
      </c>
      <c r="M52">
        <v>4.3499999999999997E-2</v>
      </c>
      <c r="N52">
        <v>6</v>
      </c>
      <c r="O52">
        <v>7.145E-2</v>
      </c>
      <c r="P52">
        <v>6</v>
      </c>
      <c r="Q52">
        <v>0.2</v>
      </c>
      <c r="R52">
        <v>6</v>
      </c>
      <c r="S52">
        <v>4.3499999999999997E-2</v>
      </c>
      <c r="T52">
        <v>6</v>
      </c>
      <c r="U52">
        <v>0.453116666666666</v>
      </c>
      <c r="V52">
        <v>6</v>
      </c>
      <c r="W52">
        <v>0.69938333333333302</v>
      </c>
      <c r="X52">
        <v>6</v>
      </c>
      <c r="Y52">
        <v>0.3448</v>
      </c>
      <c r="Z52">
        <v>6</v>
      </c>
      <c r="AA52">
        <v>0.288816666666666</v>
      </c>
      <c r="AB52">
        <v>6</v>
      </c>
      <c r="AC52">
        <v>0.43333333333333302</v>
      </c>
      <c r="AD52">
        <v>6</v>
      </c>
      <c r="AE52">
        <v>0.21740000000000001</v>
      </c>
      <c r="AF52">
        <v>6</v>
      </c>
      <c r="AG52">
        <v>0.288816666666666</v>
      </c>
      <c r="AH52">
        <v>6</v>
      </c>
      <c r="AI52">
        <v>0.43333333333333302</v>
      </c>
      <c r="AJ52">
        <v>6</v>
      </c>
      <c r="AK52">
        <v>0.21740000000000001</v>
      </c>
      <c r="AL52">
        <v>6</v>
      </c>
      <c r="AM52">
        <v>5.1066666666666601E-2</v>
      </c>
      <c r="AN52">
        <v>6</v>
      </c>
      <c r="AO52">
        <v>0.58631666666666604</v>
      </c>
      <c r="AP52">
        <v>6</v>
      </c>
      <c r="AQ52">
        <v>2.6766666666666598E-2</v>
      </c>
      <c r="AR52">
        <v>6</v>
      </c>
      <c r="AS52">
        <v>4.6899999999999997E-2</v>
      </c>
      <c r="AT52">
        <v>6</v>
      </c>
      <c r="AU52">
        <v>0.3</v>
      </c>
      <c r="AV52">
        <v>6</v>
      </c>
      <c r="AW52">
        <v>2.5399999999999898E-2</v>
      </c>
      <c r="AX52">
        <v>6</v>
      </c>
      <c r="AY52">
        <v>5.4550000000000001E-2</v>
      </c>
      <c r="AZ52">
        <v>6</v>
      </c>
      <c r="BA52">
        <v>0.3</v>
      </c>
      <c r="BB52">
        <v>6</v>
      </c>
      <c r="BC52">
        <v>0.03</v>
      </c>
      <c r="BD52">
        <v>6</v>
      </c>
      <c r="BE52">
        <v>0.229616666666666</v>
      </c>
      <c r="BF52">
        <v>6</v>
      </c>
      <c r="BG52">
        <v>0.80356666666666599</v>
      </c>
      <c r="BH52">
        <v>6</v>
      </c>
      <c r="BI52">
        <v>0.13505</v>
      </c>
      <c r="BJ52">
        <v>6</v>
      </c>
      <c r="BK52">
        <v>0.22370000000000001</v>
      </c>
      <c r="BL52">
        <v>6</v>
      </c>
      <c r="BM52">
        <v>0.5</v>
      </c>
      <c r="BN52">
        <v>6</v>
      </c>
      <c r="BO52">
        <v>0.14405000000000001</v>
      </c>
      <c r="BP52">
        <v>6</v>
      </c>
      <c r="BQ52">
        <v>0.25374999999999998</v>
      </c>
      <c r="BR52">
        <v>6</v>
      </c>
      <c r="BS52">
        <v>0.5</v>
      </c>
      <c r="BT52">
        <v>6</v>
      </c>
      <c r="BU52">
        <v>0.17</v>
      </c>
      <c r="BV52">
        <v>6</v>
      </c>
    </row>
    <row r="53" spans="1:74">
      <c r="A53" s="16"/>
      <c r="B53" t="s">
        <v>372</v>
      </c>
      <c r="C53">
        <v>0.140828571428571</v>
      </c>
      <c r="D53">
        <v>4</v>
      </c>
      <c r="E53">
        <v>0.14831428571428501</v>
      </c>
      <c r="F53">
        <v>4</v>
      </c>
      <c r="G53">
        <v>0.13937142857142801</v>
      </c>
      <c r="H53">
        <v>4</v>
      </c>
      <c r="I53">
        <v>6.3200000000000006E-2</v>
      </c>
      <c r="J53">
        <v>4</v>
      </c>
      <c r="K53">
        <v>6.0428571428571401E-2</v>
      </c>
      <c r="L53">
        <v>4</v>
      </c>
      <c r="M53">
        <v>7.1428571428571397E-2</v>
      </c>
      <c r="N53">
        <v>4</v>
      </c>
      <c r="O53" s="2">
        <v>0</v>
      </c>
      <c r="Q53" s="2">
        <v>0</v>
      </c>
      <c r="S53" s="2">
        <v>0</v>
      </c>
      <c r="U53">
        <v>0.29235714285714198</v>
      </c>
      <c r="V53">
        <v>4</v>
      </c>
      <c r="W53">
        <v>0.31638571428571399</v>
      </c>
      <c r="X53">
        <v>4</v>
      </c>
      <c r="Y53">
        <v>0.29266666666666602</v>
      </c>
      <c r="Z53">
        <v>7</v>
      </c>
      <c r="AA53">
        <v>0.19873333333333301</v>
      </c>
      <c r="AB53">
        <v>7</v>
      </c>
      <c r="AC53">
        <v>0.16654285714285699</v>
      </c>
      <c r="AD53">
        <v>4</v>
      </c>
      <c r="AE53">
        <v>0.29367142857142797</v>
      </c>
      <c r="AF53">
        <v>4</v>
      </c>
      <c r="AG53" s="2">
        <v>0</v>
      </c>
      <c r="AI53" s="2">
        <v>0</v>
      </c>
      <c r="AK53" s="2">
        <v>0</v>
      </c>
      <c r="AM53">
        <v>8.9828571428571397E-2</v>
      </c>
      <c r="AN53">
        <v>4</v>
      </c>
      <c r="AO53">
        <v>0.2145</v>
      </c>
      <c r="AP53">
        <v>4</v>
      </c>
      <c r="AQ53">
        <v>5.7714285714285697E-2</v>
      </c>
      <c r="AR53">
        <v>4</v>
      </c>
      <c r="AS53">
        <v>5.27857142857142E-2</v>
      </c>
      <c r="AT53">
        <v>4</v>
      </c>
      <c r="AU53">
        <v>9.0728571428571395E-2</v>
      </c>
      <c r="AV53">
        <v>4</v>
      </c>
      <c r="AW53">
        <v>4.6299999999999897E-2</v>
      </c>
      <c r="AX53">
        <v>7</v>
      </c>
      <c r="AY53" s="2">
        <v>0</v>
      </c>
      <c r="BA53" s="2">
        <v>0</v>
      </c>
      <c r="BC53" s="2">
        <v>0</v>
      </c>
      <c r="BE53">
        <v>0.27506666666666602</v>
      </c>
      <c r="BF53">
        <v>7</v>
      </c>
      <c r="BG53">
        <v>0.55419999999999903</v>
      </c>
      <c r="BH53">
        <v>3</v>
      </c>
      <c r="BI53">
        <v>0.19572222222222199</v>
      </c>
      <c r="BJ53">
        <v>7</v>
      </c>
      <c r="BK53">
        <v>0.31018888888888801</v>
      </c>
      <c r="BL53">
        <v>7</v>
      </c>
      <c r="BM53">
        <v>0.54788333333333294</v>
      </c>
      <c r="BN53">
        <v>3</v>
      </c>
      <c r="BO53">
        <v>0.238433333333333</v>
      </c>
      <c r="BP53">
        <v>7</v>
      </c>
      <c r="BQ53">
        <v>5.52111111111111E-2</v>
      </c>
      <c r="BR53">
        <v>7</v>
      </c>
      <c r="BS53">
        <v>0.126855555555555</v>
      </c>
      <c r="BT53">
        <v>7</v>
      </c>
      <c r="BU53">
        <v>3.5700000000000003E-2</v>
      </c>
      <c r="BV53">
        <v>5</v>
      </c>
    </row>
    <row r="54" spans="1:74">
      <c r="A54" s="16"/>
      <c r="B54" t="s">
        <v>383</v>
      </c>
      <c r="C54">
        <v>7.9699999999999993E-2</v>
      </c>
      <c r="D54">
        <v>6</v>
      </c>
      <c r="E54">
        <v>7.5475E-2</v>
      </c>
      <c r="F54">
        <v>6</v>
      </c>
      <c r="G54">
        <v>8.4675E-2</v>
      </c>
      <c r="H54">
        <v>6</v>
      </c>
      <c r="I54">
        <v>9.0225E-2</v>
      </c>
      <c r="J54">
        <v>6</v>
      </c>
      <c r="K54">
        <v>7.6999999999999999E-2</v>
      </c>
      <c r="L54">
        <v>6</v>
      </c>
      <c r="M54">
        <v>0.10935</v>
      </c>
      <c r="N54">
        <v>6</v>
      </c>
      <c r="O54">
        <v>0.10327500000000001</v>
      </c>
      <c r="P54">
        <v>6</v>
      </c>
      <c r="Q54">
        <v>8.5349999999999995E-2</v>
      </c>
      <c r="R54">
        <v>6</v>
      </c>
      <c r="S54">
        <v>0.13124999999999901</v>
      </c>
      <c r="T54">
        <v>6</v>
      </c>
      <c r="U54">
        <v>0.20532499999999901</v>
      </c>
      <c r="V54">
        <v>6</v>
      </c>
      <c r="W54">
        <v>0.237174999999999</v>
      </c>
      <c r="X54">
        <v>6</v>
      </c>
      <c r="Y54">
        <v>0.2278375</v>
      </c>
      <c r="Z54">
        <v>7</v>
      </c>
      <c r="AA54">
        <v>0.23772499999999999</v>
      </c>
      <c r="AB54">
        <v>6</v>
      </c>
      <c r="AC54">
        <v>0.24199999999999999</v>
      </c>
      <c r="AD54">
        <v>6</v>
      </c>
      <c r="AE54">
        <v>0.26563750000000003</v>
      </c>
      <c r="AF54">
        <v>7</v>
      </c>
      <c r="AG54">
        <v>0.27858749999999999</v>
      </c>
      <c r="AH54">
        <v>7</v>
      </c>
      <c r="AI54">
        <v>0.26822499999999999</v>
      </c>
      <c r="AJ54">
        <v>6</v>
      </c>
      <c r="AK54">
        <v>0.3</v>
      </c>
      <c r="AL54">
        <v>7</v>
      </c>
      <c r="AM54">
        <v>0.1105</v>
      </c>
      <c r="AN54">
        <v>6</v>
      </c>
      <c r="AO54">
        <v>0.242725</v>
      </c>
      <c r="AP54">
        <v>6</v>
      </c>
      <c r="AQ54">
        <v>7.4349999999999902E-2</v>
      </c>
      <c r="AR54">
        <v>6</v>
      </c>
      <c r="AS54">
        <v>0.1623</v>
      </c>
      <c r="AT54">
        <v>6</v>
      </c>
      <c r="AU54">
        <v>0.25054999999999999</v>
      </c>
      <c r="AV54">
        <v>6</v>
      </c>
      <c r="AW54">
        <v>0.1283</v>
      </c>
      <c r="AX54">
        <v>6</v>
      </c>
      <c r="AY54">
        <v>0.183175</v>
      </c>
      <c r="AZ54">
        <v>6</v>
      </c>
      <c r="BA54">
        <v>0.28192499999999998</v>
      </c>
      <c r="BB54">
        <v>6</v>
      </c>
      <c r="BC54">
        <v>0.15277499999999999</v>
      </c>
      <c r="BD54">
        <v>6</v>
      </c>
      <c r="BE54">
        <v>0.27612500000000001</v>
      </c>
      <c r="BF54">
        <v>6</v>
      </c>
      <c r="BG54">
        <v>0.76072499999999998</v>
      </c>
      <c r="BH54">
        <v>6</v>
      </c>
      <c r="BI54">
        <v>0.174362499999999</v>
      </c>
      <c r="BJ54">
        <v>7</v>
      </c>
      <c r="BK54">
        <v>0.40061249999999998</v>
      </c>
      <c r="BL54">
        <v>7</v>
      </c>
      <c r="BM54">
        <v>0.75490000000000002</v>
      </c>
      <c r="BN54">
        <v>6</v>
      </c>
      <c r="BO54">
        <v>0.29756250000000001</v>
      </c>
      <c r="BP54">
        <v>7</v>
      </c>
      <c r="BQ54">
        <v>0.43701250000000003</v>
      </c>
      <c r="BR54">
        <v>7</v>
      </c>
      <c r="BS54">
        <v>0.79756666666666598</v>
      </c>
      <c r="BT54">
        <v>5</v>
      </c>
      <c r="BU54">
        <v>0.33331250000000001</v>
      </c>
      <c r="BV54">
        <v>7</v>
      </c>
    </row>
    <row r="55" spans="1:74">
      <c r="A55" s="16"/>
      <c r="B55" t="s">
        <v>392</v>
      </c>
      <c r="C55">
        <v>3.9624999999999999E-3</v>
      </c>
      <c r="D55">
        <v>7</v>
      </c>
      <c r="E55">
        <v>1.2500000000000001E-2</v>
      </c>
      <c r="F55">
        <v>7</v>
      </c>
      <c r="G55">
        <v>2.3625E-3</v>
      </c>
      <c r="H55">
        <v>7</v>
      </c>
      <c r="I55">
        <v>6.7625000000000003E-3</v>
      </c>
      <c r="J55">
        <v>7</v>
      </c>
      <c r="K55">
        <v>1.2500000000000001E-2</v>
      </c>
      <c r="L55">
        <v>7</v>
      </c>
      <c r="M55">
        <v>4.6249999999999998E-3</v>
      </c>
      <c r="N55">
        <v>7</v>
      </c>
      <c r="O55" s="2">
        <v>0</v>
      </c>
      <c r="Q55" s="2">
        <v>0</v>
      </c>
      <c r="S55" s="2">
        <v>0</v>
      </c>
      <c r="U55">
        <v>5.8450000000000002E-2</v>
      </c>
      <c r="V55">
        <v>7</v>
      </c>
      <c r="W55">
        <v>7.7687499999999896E-2</v>
      </c>
      <c r="X55">
        <v>7</v>
      </c>
      <c r="Y55">
        <v>4.7174999999999898E-2</v>
      </c>
      <c r="Z55">
        <v>7</v>
      </c>
      <c r="AA55">
        <v>7.1912499999999893E-2</v>
      </c>
      <c r="AB55">
        <v>7</v>
      </c>
      <c r="AC55">
        <v>8.1250000000000003E-2</v>
      </c>
      <c r="AD55">
        <v>7</v>
      </c>
      <c r="AE55">
        <v>6.4812499999999995E-2</v>
      </c>
      <c r="AF55">
        <v>7</v>
      </c>
      <c r="AG55">
        <v>5.9699999999999899E-2</v>
      </c>
      <c r="AH55">
        <v>5</v>
      </c>
      <c r="AI55">
        <v>6.66625E-2</v>
      </c>
      <c r="AJ55">
        <v>7</v>
      </c>
      <c r="AK55">
        <v>8.7499999999999994E-2</v>
      </c>
      <c r="AL55">
        <v>4</v>
      </c>
      <c r="AM55">
        <v>2.6762500000000002E-2</v>
      </c>
      <c r="AN55">
        <v>7</v>
      </c>
      <c r="AO55">
        <v>0.11322500000000001</v>
      </c>
      <c r="AP55">
        <v>7</v>
      </c>
      <c r="AQ55">
        <v>1.7937499999999999E-2</v>
      </c>
      <c r="AR55">
        <v>7</v>
      </c>
      <c r="AS55">
        <v>1.26E-2</v>
      </c>
      <c r="AT55">
        <v>7</v>
      </c>
      <c r="AU55">
        <v>7.4999999999999997E-2</v>
      </c>
      <c r="AV55">
        <v>7</v>
      </c>
      <c r="AW55">
        <v>6.875E-3</v>
      </c>
      <c r="AX55">
        <v>7</v>
      </c>
      <c r="AY55">
        <v>1.112E-2</v>
      </c>
      <c r="AZ55">
        <v>5</v>
      </c>
      <c r="BA55">
        <v>6.66625E-2</v>
      </c>
      <c r="BB55">
        <v>7</v>
      </c>
      <c r="BC55">
        <v>6.1599999999999997E-3</v>
      </c>
      <c r="BD55">
        <v>4</v>
      </c>
      <c r="BE55">
        <v>0.16622499999999901</v>
      </c>
      <c r="BF55">
        <v>7</v>
      </c>
      <c r="BG55">
        <v>0.60063333333333302</v>
      </c>
      <c r="BH55">
        <v>3</v>
      </c>
      <c r="BI55">
        <v>9.9762500000000004E-2</v>
      </c>
      <c r="BJ55">
        <v>7</v>
      </c>
      <c r="BK55">
        <v>0.166837499999999</v>
      </c>
      <c r="BL55">
        <v>7</v>
      </c>
      <c r="BM55">
        <v>0.39704</v>
      </c>
      <c r="BN55">
        <v>5</v>
      </c>
      <c r="BO55">
        <v>0.10781250000000001</v>
      </c>
      <c r="BP55">
        <v>7</v>
      </c>
      <c r="BQ55">
        <v>0.1155625</v>
      </c>
      <c r="BR55">
        <v>7</v>
      </c>
      <c r="BS55">
        <v>0.40928749999999903</v>
      </c>
      <c r="BT55">
        <v>7</v>
      </c>
      <c r="BU55">
        <v>6.9262500000000005E-2</v>
      </c>
      <c r="BV55">
        <v>7</v>
      </c>
    </row>
    <row r="56" spans="1:74">
      <c r="A56" s="16"/>
      <c r="B56" t="s">
        <v>401</v>
      </c>
      <c r="C56">
        <v>8.8749999999999996E-2</v>
      </c>
      <c r="D56">
        <v>5</v>
      </c>
      <c r="E56">
        <v>0.10314999999999901</v>
      </c>
      <c r="F56">
        <v>5</v>
      </c>
      <c r="G56">
        <v>7.8125E-2</v>
      </c>
      <c r="H56">
        <v>5</v>
      </c>
      <c r="I56">
        <v>0.17142499999999999</v>
      </c>
      <c r="J56">
        <v>5</v>
      </c>
      <c r="K56">
        <v>0.13392499999999999</v>
      </c>
      <c r="L56">
        <v>5</v>
      </c>
      <c r="M56">
        <v>0.25</v>
      </c>
      <c r="N56">
        <v>5</v>
      </c>
      <c r="O56" s="3" t="s">
        <v>756</v>
      </c>
      <c r="P56" t="s">
        <v>404</v>
      </c>
      <c r="Q56" s="3" t="s">
        <v>756</v>
      </c>
      <c r="R56" t="s">
        <v>59</v>
      </c>
      <c r="S56" s="3" t="s">
        <v>756</v>
      </c>
      <c r="U56">
        <v>0.19384285714285701</v>
      </c>
      <c r="V56">
        <v>7</v>
      </c>
      <c r="W56">
        <v>0.31208571428571402</v>
      </c>
      <c r="X56">
        <v>7</v>
      </c>
      <c r="Y56">
        <v>0.14583333333333301</v>
      </c>
      <c r="Z56">
        <v>4</v>
      </c>
      <c r="AA56">
        <v>0.44804285714285702</v>
      </c>
      <c r="AB56">
        <v>7</v>
      </c>
      <c r="AC56">
        <v>0.37774285714285699</v>
      </c>
      <c r="AD56">
        <v>7</v>
      </c>
      <c r="AE56">
        <v>0.57142857142857095</v>
      </c>
      <c r="AF56">
        <v>7</v>
      </c>
      <c r="AG56" s="3" t="s">
        <v>756</v>
      </c>
      <c r="AH56" t="s">
        <v>404</v>
      </c>
      <c r="AI56" s="3" t="s">
        <v>756</v>
      </c>
      <c r="AJ56" t="s">
        <v>59</v>
      </c>
      <c r="AK56" s="3" t="s">
        <v>756</v>
      </c>
      <c r="AM56">
        <v>0.10285</v>
      </c>
      <c r="AN56">
        <v>5</v>
      </c>
      <c r="AO56">
        <v>0.19847500000000001</v>
      </c>
      <c r="AP56">
        <v>5</v>
      </c>
      <c r="AQ56">
        <v>6.9425000000000001E-2</v>
      </c>
      <c r="AR56">
        <v>5</v>
      </c>
      <c r="AS56">
        <v>0.160775</v>
      </c>
      <c r="AT56">
        <v>5</v>
      </c>
      <c r="AU56">
        <v>0.33333333333333298</v>
      </c>
      <c r="AV56">
        <v>4</v>
      </c>
      <c r="AW56">
        <v>0.16667499999999999</v>
      </c>
      <c r="AX56">
        <v>5</v>
      </c>
      <c r="AY56" s="2">
        <v>0</v>
      </c>
      <c r="BA56" s="2">
        <v>0</v>
      </c>
      <c r="BC56" s="2">
        <v>0</v>
      </c>
      <c r="BE56">
        <v>0.21179999999999999</v>
      </c>
      <c r="BF56">
        <v>6</v>
      </c>
      <c r="BG56">
        <v>0.46970000000000001</v>
      </c>
      <c r="BH56">
        <v>4</v>
      </c>
      <c r="BI56">
        <v>0.146042857142857</v>
      </c>
      <c r="BJ56">
        <v>7</v>
      </c>
      <c r="BK56">
        <v>0.32400000000000001</v>
      </c>
      <c r="BL56">
        <v>7</v>
      </c>
      <c r="BM56">
        <v>0.39029999999999998</v>
      </c>
      <c r="BN56">
        <v>7</v>
      </c>
      <c r="BO56">
        <v>0.28571428571428498</v>
      </c>
      <c r="BP56">
        <v>7</v>
      </c>
      <c r="BQ56" s="2">
        <v>0</v>
      </c>
      <c r="BS56" s="2">
        <v>0</v>
      </c>
      <c r="BU56" s="2">
        <v>0</v>
      </c>
    </row>
    <row r="57" spans="1:74">
      <c r="A57" s="16"/>
      <c r="B57" t="s">
        <v>413</v>
      </c>
      <c r="C57">
        <v>3.5239999999999903E-2</v>
      </c>
      <c r="D57">
        <v>4</v>
      </c>
      <c r="E57">
        <v>4.9779999999999998E-2</v>
      </c>
      <c r="F57">
        <v>4</v>
      </c>
      <c r="G57">
        <v>3.7499999999999999E-2</v>
      </c>
      <c r="H57">
        <v>5</v>
      </c>
      <c r="I57">
        <v>4.2380000000000001E-2</v>
      </c>
      <c r="J57">
        <v>4</v>
      </c>
      <c r="K57">
        <v>4.9779999999999998E-2</v>
      </c>
      <c r="L57">
        <v>4</v>
      </c>
      <c r="M57">
        <v>5.1749999999999997E-2</v>
      </c>
      <c r="N57">
        <v>5</v>
      </c>
      <c r="O57">
        <v>4.74166666666666E-2</v>
      </c>
      <c r="P57">
        <v>7</v>
      </c>
      <c r="Q57">
        <v>5.1299999999999998E-2</v>
      </c>
      <c r="R57">
        <v>4</v>
      </c>
      <c r="S57">
        <v>5.7966666666666597E-2</v>
      </c>
      <c r="T57">
        <v>7</v>
      </c>
      <c r="U57">
        <v>0.21436666666666601</v>
      </c>
      <c r="V57">
        <v>7</v>
      </c>
      <c r="W57">
        <v>0.21490000000000001</v>
      </c>
      <c r="X57">
        <v>7</v>
      </c>
      <c r="Y57">
        <v>0.21666666666666601</v>
      </c>
      <c r="Z57">
        <v>7</v>
      </c>
      <c r="AA57">
        <v>0.25484999999999902</v>
      </c>
      <c r="AB57">
        <v>7</v>
      </c>
      <c r="AC57">
        <v>0.22363333333333299</v>
      </c>
      <c r="AD57">
        <v>7</v>
      </c>
      <c r="AE57">
        <v>0.29883333333333301</v>
      </c>
      <c r="AF57">
        <v>7</v>
      </c>
      <c r="AG57">
        <v>0.26650000000000001</v>
      </c>
      <c r="AH57">
        <v>7</v>
      </c>
      <c r="AI57">
        <v>0.2235</v>
      </c>
      <c r="AJ57">
        <v>7</v>
      </c>
      <c r="AK57">
        <v>0.33331666666666598</v>
      </c>
      <c r="AL57">
        <v>7</v>
      </c>
      <c r="AM57">
        <v>2.5475000000000001E-2</v>
      </c>
      <c r="AN57">
        <v>5</v>
      </c>
      <c r="AO57">
        <v>7.9259999999999997E-2</v>
      </c>
      <c r="AP57">
        <v>4</v>
      </c>
      <c r="AQ57">
        <v>1.7375000000000002E-2</v>
      </c>
      <c r="AR57">
        <v>5</v>
      </c>
      <c r="AS57">
        <v>3.925E-2</v>
      </c>
      <c r="AT57">
        <v>5</v>
      </c>
      <c r="AU57">
        <v>8.7440000000000004E-2</v>
      </c>
      <c r="AV57">
        <v>4</v>
      </c>
      <c r="AW57">
        <v>3.2825E-2</v>
      </c>
      <c r="AX57">
        <v>5</v>
      </c>
      <c r="AY57">
        <v>5.0983333333333297E-2</v>
      </c>
      <c r="AZ57">
        <v>7</v>
      </c>
      <c r="BA57">
        <v>6.7549999999999999E-2</v>
      </c>
      <c r="BB57">
        <v>7</v>
      </c>
      <c r="BC57">
        <v>4.1050000000000003E-2</v>
      </c>
      <c r="BD57">
        <v>7</v>
      </c>
      <c r="BE57">
        <v>0.15216666666666601</v>
      </c>
      <c r="BF57">
        <v>7</v>
      </c>
      <c r="BG57">
        <v>0.421866666666666</v>
      </c>
      <c r="BH57">
        <v>7</v>
      </c>
      <c r="BI57">
        <v>9.3583333333333296E-2</v>
      </c>
      <c r="BJ57">
        <v>7</v>
      </c>
      <c r="BK57">
        <v>0.22464999999999999</v>
      </c>
      <c r="BL57">
        <v>7</v>
      </c>
      <c r="BM57">
        <v>0.41673333333333301</v>
      </c>
      <c r="BN57">
        <v>7</v>
      </c>
      <c r="BO57">
        <v>0.15756000000000001</v>
      </c>
      <c r="BP57">
        <v>4</v>
      </c>
      <c r="BQ57">
        <v>0.24714999999999901</v>
      </c>
      <c r="BR57">
        <v>7</v>
      </c>
      <c r="BS57">
        <v>0.36645</v>
      </c>
      <c r="BT57">
        <v>7</v>
      </c>
      <c r="BU57">
        <v>0.19083333333333299</v>
      </c>
      <c r="BV57">
        <v>7</v>
      </c>
    </row>
    <row r="58" spans="1:74">
      <c r="A58" s="16"/>
      <c r="B58" t="s">
        <v>419</v>
      </c>
      <c r="C58">
        <v>9.7999999999999997E-3</v>
      </c>
      <c r="D58">
        <v>4</v>
      </c>
      <c r="E58">
        <v>1.1900000000000001E-2</v>
      </c>
      <c r="F58">
        <v>4</v>
      </c>
      <c r="G58">
        <v>8.3333333333333297E-3</v>
      </c>
      <c r="H58">
        <v>4</v>
      </c>
      <c r="I58">
        <v>6.4166666666666599E-3</v>
      </c>
      <c r="J58">
        <v>6</v>
      </c>
      <c r="K58">
        <v>6.6666666666666602E-3</v>
      </c>
      <c r="L58">
        <v>6</v>
      </c>
      <c r="M58">
        <v>6.1666666666666597E-3</v>
      </c>
      <c r="N58">
        <v>6</v>
      </c>
      <c r="O58">
        <v>7.24999999999999E-3</v>
      </c>
      <c r="P58">
        <v>6</v>
      </c>
      <c r="Q58">
        <v>7.9333333333333304E-3</v>
      </c>
      <c r="R58">
        <v>6</v>
      </c>
      <c r="S58">
        <v>6.6666666666666602E-3</v>
      </c>
      <c r="T58">
        <v>6</v>
      </c>
      <c r="U58">
        <v>0.218033333333333</v>
      </c>
      <c r="V58">
        <v>4</v>
      </c>
      <c r="W58">
        <v>0.24603333333333299</v>
      </c>
      <c r="X58">
        <v>4</v>
      </c>
      <c r="Y58">
        <v>0.19999999999999901</v>
      </c>
      <c r="Z58">
        <v>4</v>
      </c>
      <c r="AA58">
        <v>0.21540000000000001</v>
      </c>
      <c r="AB58">
        <v>5</v>
      </c>
      <c r="AC58">
        <v>0.243937499999999</v>
      </c>
      <c r="AD58">
        <v>7</v>
      </c>
      <c r="AE58">
        <v>0.19750000000000001</v>
      </c>
      <c r="AF58">
        <v>5</v>
      </c>
      <c r="AG58">
        <v>0.21816250000000001</v>
      </c>
      <c r="AH58">
        <v>7</v>
      </c>
      <c r="AI58">
        <v>0.288325</v>
      </c>
      <c r="AJ58">
        <v>7</v>
      </c>
      <c r="AK58">
        <v>0.2</v>
      </c>
      <c r="AL58">
        <v>3</v>
      </c>
      <c r="AM58">
        <v>3.8600000000000002E-2</v>
      </c>
      <c r="AN58">
        <v>7</v>
      </c>
      <c r="AO58">
        <v>0.219466666666666</v>
      </c>
      <c r="AP58">
        <v>3</v>
      </c>
      <c r="AQ58">
        <v>2.3900000000000001E-2</v>
      </c>
      <c r="AR58">
        <v>7</v>
      </c>
      <c r="AS58">
        <v>4.9433333333333301E-2</v>
      </c>
      <c r="AT58">
        <v>5</v>
      </c>
      <c r="AU58">
        <v>0.24561250000000001</v>
      </c>
      <c r="AV58">
        <v>7</v>
      </c>
      <c r="AW58">
        <v>2.81E-2</v>
      </c>
      <c r="AX58">
        <v>5</v>
      </c>
      <c r="AY58">
        <v>0.06</v>
      </c>
      <c r="AZ58">
        <v>5</v>
      </c>
      <c r="BA58">
        <v>0.25332499999999902</v>
      </c>
      <c r="BB58">
        <v>7</v>
      </c>
      <c r="BC58">
        <v>3.5099999999999999E-2</v>
      </c>
      <c r="BD58">
        <v>5</v>
      </c>
      <c r="BE58">
        <v>0.25442500000000001</v>
      </c>
      <c r="BF58">
        <v>7</v>
      </c>
      <c r="BG58">
        <v>0.751016666666666</v>
      </c>
      <c r="BH58">
        <v>6</v>
      </c>
      <c r="BI58">
        <v>0.1557875</v>
      </c>
      <c r="BJ58">
        <v>7</v>
      </c>
      <c r="BK58">
        <v>0.28239999999999998</v>
      </c>
      <c r="BL58">
        <v>7</v>
      </c>
      <c r="BM58">
        <v>0.84773333333333301</v>
      </c>
      <c r="BN58">
        <v>6</v>
      </c>
      <c r="BO58">
        <v>0.18290000000000001</v>
      </c>
      <c r="BP58">
        <v>7</v>
      </c>
      <c r="BQ58">
        <v>0.30196666666666599</v>
      </c>
      <c r="BR58">
        <v>5</v>
      </c>
      <c r="BS58">
        <v>0.90833750000000002</v>
      </c>
      <c r="BT58">
        <v>7</v>
      </c>
      <c r="BU58">
        <v>0.20179999999999901</v>
      </c>
      <c r="BV58">
        <v>3</v>
      </c>
    </row>
    <row r="59" spans="1:74">
      <c r="A59" s="16"/>
      <c r="B59" t="s">
        <v>428</v>
      </c>
      <c r="C59" s="2">
        <v>0</v>
      </c>
      <c r="E59" s="2">
        <v>0</v>
      </c>
      <c r="G59" s="2">
        <v>0</v>
      </c>
      <c r="I59" s="2">
        <v>0</v>
      </c>
      <c r="K59" s="2">
        <v>0</v>
      </c>
      <c r="M59" s="2">
        <v>0</v>
      </c>
      <c r="O59" s="2">
        <v>0</v>
      </c>
      <c r="Q59" s="2">
        <v>0</v>
      </c>
      <c r="S59" s="2">
        <v>0</v>
      </c>
      <c r="U59">
        <v>5.2600000000000001E-2</v>
      </c>
      <c r="V59">
        <v>3</v>
      </c>
      <c r="W59">
        <v>0.1111</v>
      </c>
      <c r="X59">
        <v>3</v>
      </c>
      <c r="Y59">
        <v>3.4500000000000003E-2</v>
      </c>
      <c r="Z59">
        <v>3</v>
      </c>
      <c r="AA59">
        <v>4.725E-2</v>
      </c>
      <c r="AB59">
        <v>6</v>
      </c>
      <c r="AC59">
        <v>7.6924999999999993E-2</v>
      </c>
      <c r="AD59">
        <v>6</v>
      </c>
      <c r="AE59">
        <v>3.4099999999999998E-2</v>
      </c>
      <c r="AF59">
        <v>6</v>
      </c>
      <c r="AG59">
        <v>5.6075E-2</v>
      </c>
      <c r="AH59">
        <v>6</v>
      </c>
      <c r="AI59">
        <v>7.6924999999999993E-2</v>
      </c>
      <c r="AJ59">
        <v>6</v>
      </c>
      <c r="AK59">
        <v>4.4124999999999998E-2</v>
      </c>
      <c r="AL59">
        <v>6</v>
      </c>
      <c r="AM59">
        <v>5.46666666666666E-2</v>
      </c>
      <c r="AN59">
        <v>5</v>
      </c>
      <c r="AO59">
        <v>0.54167500000000002</v>
      </c>
      <c r="AP59">
        <v>6</v>
      </c>
      <c r="AQ59">
        <v>2.9899999999999999E-2</v>
      </c>
      <c r="AR59">
        <v>5</v>
      </c>
      <c r="AS59">
        <v>8.1933333333333302E-2</v>
      </c>
      <c r="AT59">
        <v>5</v>
      </c>
      <c r="AU59">
        <v>0.54167500000000002</v>
      </c>
      <c r="AV59">
        <v>6</v>
      </c>
      <c r="AW59">
        <v>4.6933333333333299E-2</v>
      </c>
      <c r="AX59">
        <v>5</v>
      </c>
      <c r="AY59">
        <v>6.8433333333333304E-2</v>
      </c>
      <c r="AZ59">
        <v>5</v>
      </c>
      <c r="BA59">
        <v>0.54167500000000002</v>
      </c>
      <c r="BB59">
        <v>6</v>
      </c>
      <c r="BC59">
        <v>3.9833333333333297E-2</v>
      </c>
      <c r="BD59">
        <v>5</v>
      </c>
      <c r="BE59">
        <v>0.1741</v>
      </c>
      <c r="BF59">
        <v>5</v>
      </c>
      <c r="BG59">
        <v>0.96155000000000002</v>
      </c>
      <c r="BH59">
        <v>6</v>
      </c>
      <c r="BI59">
        <v>9.9066666666666595E-2</v>
      </c>
      <c r="BJ59">
        <v>5</v>
      </c>
      <c r="BK59">
        <v>0.25140000000000001</v>
      </c>
      <c r="BL59">
        <v>5</v>
      </c>
      <c r="BM59">
        <v>0.96155000000000002</v>
      </c>
      <c r="BN59">
        <v>6</v>
      </c>
      <c r="BO59">
        <v>0.15306666666666599</v>
      </c>
      <c r="BP59">
        <v>5</v>
      </c>
      <c r="BQ59">
        <v>0.24743333333333301</v>
      </c>
      <c r="BR59">
        <v>5</v>
      </c>
      <c r="BS59">
        <v>0.96155000000000002</v>
      </c>
      <c r="BT59">
        <v>6</v>
      </c>
      <c r="BU59">
        <v>0.15216666666666601</v>
      </c>
      <c r="BV59">
        <v>5</v>
      </c>
    </row>
    <row r="60" spans="1:74">
      <c r="A60" s="16"/>
      <c r="B60" t="s">
        <v>435</v>
      </c>
      <c r="C60" s="2">
        <v>0</v>
      </c>
      <c r="E60" s="2">
        <v>0</v>
      </c>
      <c r="G60" s="2">
        <v>0</v>
      </c>
      <c r="I60" s="2">
        <v>0</v>
      </c>
      <c r="K60" s="2">
        <v>0</v>
      </c>
      <c r="M60" s="2">
        <v>0</v>
      </c>
      <c r="O60" s="2">
        <v>0</v>
      </c>
      <c r="Q60" s="2">
        <v>0</v>
      </c>
      <c r="S60" s="2">
        <v>0</v>
      </c>
      <c r="U60" s="2">
        <v>0</v>
      </c>
      <c r="W60" s="2">
        <v>0</v>
      </c>
      <c r="Y60" s="2">
        <v>0</v>
      </c>
      <c r="AA60" s="2">
        <v>0</v>
      </c>
      <c r="AC60" s="2">
        <v>0</v>
      </c>
      <c r="AE60" s="2">
        <v>0</v>
      </c>
      <c r="AG60" s="2">
        <v>0</v>
      </c>
      <c r="AI60" s="2">
        <v>0</v>
      </c>
      <c r="AK60" s="2">
        <v>0</v>
      </c>
      <c r="AM60">
        <v>8.1333333333333292E-3</v>
      </c>
      <c r="AN60">
        <v>6</v>
      </c>
      <c r="AO60">
        <v>0.155966666666666</v>
      </c>
      <c r="AP60">
        <v>6</v>
      </c>
      <c r="AQ60">
        <v>4.1999999999999997E-3</v>
      </c>
      <c r="AR60">
        <v>4</v>
      </c>
      <c r="AS60">
        <v>1.52333333333333E-2</v>
      </c>
      <c r="AT60">
        <v>6</v>
      </c>
      <c r="AU60">
        <v>0.21666666666666601</v>
      </c>
      <c r="AV60">
        <v>6</v>
      </c>
      <c r="AW60">
        <v>7.9000000000000008E-3</v>
      </c>
      <c r="AX60">
        <v>4</v>
      </c>
      <c r="AY60">
        <v>1.8266666666666601E-2</v>
      </c>
      <c r="AZ60">
        <v>6</v>
      </c>
      <c r="BA60">
        <v>0.30553333333333299</v>
      </c>
      <c r="BB60">
        <v>6</v>
      </c>
      <c r="BC60">
        <v>9.4000000000000004E-3</v>
      </c>
      <c r="BD60">
        <v>4</v>
      </c>
      <c r="BE60">
        <v>7.1099999999999997E-2</v>
      </c>
      <c r="BF60">
        <v>4</v>
      </c>
      <c r="BG60">
        <v>0.69046666666666601</v>
      </c>
      <c r="BH60">
        <v>4</v>
      </c>
      <c r="BI60">
        <v>3.7699999999999997E-2</v>
      </c>
      <c r="BJ60">
        <v>4</v>
      </c>
      <c r="BK60">
        <v>0.13093333333333301</v>
      </c>
      <c r="BL60">
        <v>4</v>
      </c>
      <c r="BM60">
        <v>0.86666666666666603</v>
      </c>
      <c r="BN60">
        <v>4</v>
      </c>
      <c r="BO60">
        <v>7.0900000000000005E-2</v>
      </c>
      <c r="BP60">
        <v>4</v>
      </c>
      <c r="BQ60">
        <v>0.1565</v>
      </c>
      <c r="BR60">
        <v>4</v>
      </c>
      <c r="BS60">
        <v>1</v>
      </c>
      <c r="BT60">
        <v>4</v>
      </c>
      <c r="BU60">
        <v>8.4900000000000003E-2</v>
      </c>
      <c r="BV60">
        <v>4</v>
      </c>
    </row>
    <row r="61" spans="1:74">
      <c r="A61" s="16"/>
      <c r="B61" t="s">
        <v>439</v>
      </c>
      <c r="C61">
        <v>9.0616666666666595E-2</v>
      </c>
      <c r="D61">
        <v>6</v>
      </c>
      <c r="E61">
        <v>0.12153333333333299</v>
      </c>
      <c r="F61">
        <v>6</v>
      </c>
      <c r="G61">
        <v>7.3333333333333306E-2</v>
      </c>
      <c r="H61">
        <v>6</v>
      </c>
      <c r="I61">
        <v>7.0800000000000002E-2</v>
      </c>
      <c r="J61">
        <v>6</v>
      </c>
      <c r="K61">
        <v>9.7616666666666602E-2</v>
      </c>
      <c r="L61">
        <v>6</v>
      </c>
      <c r="M61">
        <v>5.6166666666666601E-2</v>
      </c>
      <c r="N61">
        <v>6</v>
      </c>
      <c r="O61" s="2">
        <v>0</v>
      </c>
      <c r="Q61" s="2">
        <v>0</v>
      </c>
      <c r="S61" s="2">
        <v>0</v>
      </c>
      <c r="U61">
        <v>0.1229</v>
      </c>
      <c r="V61">
        <v>6</v>
      </c>
      <c r="W61">
        <v>0.18054999999999999</v>
      </c>
      <c r="X61">
        <v>6</v>
      </c>
      <c r="Y61">
        <v>9.3333333333333296E-2</v>
      </c>
      <c r="Z61">
        <v>6</v>
      </c>
      <c r="AA61">
        <v>9.3799999999999994E-2</v>
      </c>
      <c r="AB61">
        <v>6</v>
      </c>
      <c r="AC61">
        <v>0.154766666666666</v>
      </c>
      <c r="AD61">
        <v>6</v>
      </c>
      <c r="AE61">
        <v>6.7400000000000002E-2</v>
      </c>
      <c r="AF61">
        <v>6</v>
      </c>
      <c r="AG61" s="2">
        <v>0</v>
      </c>
      <c r="AI61" s="2">
        <v>0</v>
      </c>
      <c r="AK61" s="2">
        <v>0</v>
      </c>
      <c r="AM61">
        <v>6.2666666666666607E-2</v>
      </c>
      <c r="AN61">
        <v>6</v>
      </c>
      <c r="AO61">
        <v>0.151233333333333</v>
      </c>
      <c r="AP61">
        <v>6</v>
      </c>
      <c r="AQ61">
        <v>3.9833333333333297E-2</v>
      </c>
      <c r="AR61">
        <v>6</v>
      </c>
      <c r="AS61">
        <v>6.9616666666666605E-2</v>
      </c>
      <c r="AT61">
        <v>6</v>
      </c>
      <c r="AU61">
        <v>0.13163333333333299</v>
      </c>
      <c r="AV61">
        <v>6</v>
      </c>
      <c r="AW61">
        <v>4.7783333333333303E-2</v>
      </c>
      <c r="AX61">
        <v>6</v>
      </c>
      <c r="AY61">
        <v>1.04714285714285E-2</v>
      </c>
      <c r="AZ61">
        <v>7</v>
      </c>
      <c r="BA61">
        <v>2.3616666666666598E-2</v>
      </c>
      <c r="BB61">
        <v>6</v>
      </c>
      <c r="BC61">
        <v>7.3857142857142802E-3</v>
      </c>
      <c r="BD61">
        <v>7</v>
      </c>
      <c r="BE61">
        <v>0.114833333333333</v>
      </c>
      <c r="BF61">
        <v>6</v>
      </c>
      <c r="BG61">
        <v>0.34894999999999898</v>
      </c>
      <c r="BH61">
        <v>6</v>
      </c>
      <c r="BI61">
        <v>7.0283333333333295E-2</v>
      </c>
      <c r="BJ61">
        <v>6</v>
      </c>
      <c r="BK61">
        <v>0.12089999999999899</v>
      </c>
      <c r="BL61">
        <v>7</v>
      </c>
      <c r="BM61">
        <v>0.32679999999999998</v>
      </c>
      <c r="BN61">
        <v>6</v>
      </c>
      <c r="BO61">
        <v>7.6942857142857105E-2</v>
      </c>
      <c r="BP61">
        <v>7</v>
      </c>
      <c r="BQ61">
        <v>8.5314285714285704E-2</v>
      </c>
      <c r="BR61">
        <v>7</v>
      </c>
      <c r="BS61">
        <v>0.27701428571428499</v>
      </c>
      <c r="BT61">
        <v>5</v>
      </c>
      <c r="BU61">
        <v>5.1728571428571402E-2</v>
      </c>
      <c r="BV61">
        <v>7</v>
      </c>
    </row>
    <row r="62" spans="1:74">
      <c r="A62" s="16"/>
      <c r="B62" s="5" t="s">
        <v>757</v>
      </c>
      <c r="C62">
        <v>0.101666666666666</v>
      </c>
      <c r="D62">
        <v>6</v>
      </c>
      <c r="E62">
        <v>0.23546666666666599</v>
      </c>
      <c r="F62">
        <v>6</v>
      </c>
      <c r="G62">
        <v>7.1400000000000005E-2</v>
      </c>
      <c r="H62">
        <v>6</v>
      </c>
      <c r="I62">
        <v>0.11738333333333301</v>
      </c>
      <c r="J62">
        <v>6</v>
      </c>
      <c r="K62">
        <v>0.23698333333333299</v>
      </c>
      <c r="L62">
        <v>6</v>
      </c>
      <c r="M62">
        <v>8.6550000000000002E-2</v>
      </c>
      <c r="N62">
        <v>6</v>
      </c>
      <c r="O62">
        <v>0.15586666666666599</v>
      </c>
      <c r="P62">
        <v>6</v>
      </c>
      <c r="Q62">
        <v>0.34555000000000002</v>
      </c>
      <c r="R62">
        <v>6</v>
      </c>
      <c r="S62">
        <v>0.108333333333333</v>
      </c>
      <c r="T62">
        <v>6</v>
      </c>
      <c r="U62">
        <v>0.47954999999999998</v>
      </c>
      <c r="V62">
        <v>6</v>
      </c>
      <c r="W62">
        <v>0.63741666666666597</v>
      </c>
      <c r="X62">
        <v>6</v>
      </c>
      <c r="Y62">
        <v>0.40211666666666601</v>
      </c>
      <c r="Z62">
        <v>6</v>
      </c>
      <c r="AA62">
        <v>0.53964999999999996</v>
      </c>
      <c r="AB62">
        <v>6</v>
      </c>
      <c r="AC62">
        <v>0.64800000000000002</v>
      </c>
      <c r="AD62">
        <v>6</v>
      </c>
      <c r="AE62">
        <v>0.48716666666666603</v>
      </c>
      <c r="AF62">
        <v>6</v>
      </c>
      <c r="AG62">
        <v>0.66268333333333296</v>
      </c>
      <c r="AH62">
        <v>6</v>
      </c>
      <c r="AI62">
        <v>0.75278333333333303</v>
      </c>
      <c r="AJ62">
        <v>6</v>
      </c>
      <c r="AK62">
        <v>0.61249999999999905</v>
      </c>
      <c r="AL62">
        <v>6</v>
      </c>
      <c r="AM62">
        <v>5.44833333333333E-2</v>
      </c>
      <c r="AN62">
        <v>6</v>
      </c>
      <c r="AO62">
        <v>0.150216666666666</v>
      </c>
      <c r="AP62">
        <v>6</v>
      </c>
      <c r="AQ62">
        <v>3.7600000000000001E-2</v>
      </c>
      <c r="AR62">
        <v>6</v>
      </c>
      <c r="AS62">
        <v>8.1816666666666593E-2</v>
      </c>
      <c r="AT62">
        <v>6</v>
      </c>
      <c r="AU62">
        <v>0.26843333333333302</v>
      </c>
      <c r="AV62">
        <v>6</v>
      </c>
      <c r="AW62">
        <v>5.1466666666666598E-2</v>
      </c>
      <c r="AX62">
        <v>6</v>
      </c>
      <c r="AY62">
        <v>8.5050000000000001E-2</v>
      </c>
      <c r="AZ62">
        <v>6</v>
      </c>
      <c r="BA62">
        <v>0.34260000000000002</v>
      </c>
      <c r="BB62">
        <v>6</v>
      </c>
      <c r="BC62">
        <v>5.1150000000000001E-2</v>
      </c>
      <c r="BD62">
        <v>6</v>
      </c>
      <c r="BE62">
        <v>0.31936666666666602</v>
      </c>
      <c r="BF62">
        <v>6</v>
      </c>
      <c r="BG62">
        <v>0.65362500000000001</v>
      </c>
      <c r="BH62">
        <v>7</v>
      </c>
      <c r="BI62">
        <v>0.26476666666666598</v>
      </c>
      <c r="BJ62">
        <v>6</v>
      </c>
      <c r="BK62">
        <v>0.41644999999999999</v>
      </c>
      <c r="BL62">
        <v>6</v>
      </c>
      <c r="BM62">
        <v>0.81979999999999897</v>
      </c>
      <c r="BN62">
        <v>6</v>
      </c>
      <c r="BO62">
        <v>0.28799999999999998</v>
      </c>
      <c r="BP62">
        <v>6</v>
      </c>
      <c r="BQ62">
        <v>0.47891666666666599</v>
      </c>
      <c r="BR62">
        <v>6</v>
      </c>
      <c r="BS62">
        <v>0.87221666666666597</v>
      </c>
      <c r="BT62">
        <v>6</v>
      </c>
      <c r="BU62">
        <v>0.34156666666666602</v>
      </c>
      <c r="BV62">
        <v>6</v>
      </c>
    </row>
    <row r="63" spans="1:74">
      <c r="A63" s="16"/>
      <c r="B63" t="s">
        <v>453</v>
      </c>
      <c r="C63">
        <v>7.3899999999999993E-2</v>
      </c>
      <c r="D63">
        <v>6</v>
      </c>
      <c r="E63">
        <v>6.3219999999999998E-2</v>
      </c>
      <c r="F63">
        <v>6</v>
      </c>
      <c r="G63">
        <v>8.974E-2</v>
      </c>
      <c r="H63">
        <v>6</v>
      </c>
      <c r="I63">
        <v>7.6819999999999999E-2</v>
      </c>
      <c r="J63">
        <v>6</v>
      </c>
      <c r="K63">
        <v>6.5040000000000001E-2</v>
      </c>
      <c r="L63">
        <v>6</v>
      </c>
      <c r="M63">
        <v>9.4579999999999997E-2</v>
      </c>
      <c r="N63">
        <v>6</v>
      </c>
      <c r="O63">
        <v>6.4274999999999999E-2</v>
      </c>
      <c r="P63">
        <v>7</v>
      </c>
      <c r="Q63">
        <v>7.0224999999999996E-2</v>
      </c>
      <c r="R63">
        <v>7</v>
      </c>
      <c r="S63">
        <v>6.25E-2</v>
      </c>
      <c r="T63">
        <v>7</v>
      </c>
      <c r="U63">
        <v>0.36202499999999999</v>
      </c>
      <c r="V63">
        <v>7</v>
      </c>
      <c r="W63">
        <v>0.32595000000000002</v>
      </c>
      <c r="X63">
        <v>7</v>
      </c>
      <c r="Y63">
        <v>0.44550000000000001</v>
      </c>
      <c r="Z63">
        <v>7</v>
      </c>
      <c r="AA63">
        <v>0.369925</v>
      </c>
      <c r="AB63">
        <v>7</v>
      </c>
      <c r="AC63">
        <v>0.33069999999999999</v>
      </c>
      <c r="AD63">
        <v>7</v>
      </c>
      <c r="AE63">
        <v>0.45269999999999999</v>
      </c>
      <c r="AF63">
        <v>7</v>
      </c>
      <c r="AG63">
        <v>0.35767500000000002</v>
      </c>
      <c r="AH63">
        <v>7</v>
      </c>
      <c r="AI63">
        <v>0.30212499999999998</v>
      </c>
      <c r="AJ63">
        <v>7</v>
      </c>
      <c r="AK63">
        <v>0.45672499999999899</v>
      </c>
      <c r="AL63">
        <v>7</v>
      </c>
      <c r="AM63">
        <v>7.2859999999999994E-2</v>
      </c>
      <c r="AN63">
        <v>6</v>
      </c>
      <c r="AO63">
        <v>0.11948</v>
      </c>
      <c r="AP63">
        <v>6</v>
      </c>
      <c r="AQ63">
        <v>5.2859999999999997E-2</v>
      </c>
      <c r="AR63">
        <v>6</v>
      </c>
      <c r="AS63">
        <v>0.10462</v>
      </c>
      <c r="AT63">
        <v>6</v>
      </c>
      <c r="AU63">
        <v>0.17924000000000001</v>
      </c>
      <c r="AV63">
        <v>6</v>
      </c>
      <c r="AW63">
        <v>8.9519999999999905E-2</v>
      </c>
      <c r="AX63">
        <v>6</v>
      </c>
      <c r="AY63">
        <v>0.10970000000000001</v>
      </c>
      <c r="AZ63">
        <v>7</v>
      </c>
      <c r="BA63">
        <v>0.15125</v>
      </c>
      <c r="BB63">
        <v>7</v>
      </c>
      <c r="BC63">
        <v>8.9925000000000005E-2</v>
      </c>
      <c r="BD63">
        <v>7</v>
      </c>
      <c r="BE63">
        <v>0.36627500000000002</v>
      </c>
      <c r="BF63">
        <v>7</v>
      </c>
      <c r="BG63">
        <v>0.63685000000000003</v>
      </c>
      <c r="BH63">
        <v>7</v>
      </c>
      <c r="BI63">
        <v>0.27032499999999998</v>
      </c>
      <c r="BJ63">
        <v>7</v>
      </c>
      <c r="BK63">
        <v>0.50975000000000004</v>
      </c>
      <c r="BL63">
        <v>7</v>
      </c>
      <c r="BM63">
        <v>0.64590000000000003</v>
      </c>
      <c r="BN63">
        <v>7</v>
      </c>
      <c r="BO63">
        <v>0.44582499999999903</v>
      </c>
      <c r="BP63">
        <v>7</v>
      </c>
      <c r="BQ63">
        <v>0.56374999999999997</v>
      </c>
      <c r="BR63">
        <v>7</v>
      </c>
      <c r="BS63">
        <v>0.70084999999999997</v>
      </c>
      <c r="BT63">
        <v>7</v>
      </c>
      <c r="BU63">
        <v>0.48027500000000001</v>
      </c>
      <c r="BV63">
        <v>7</v>
      </c>
    </row>
    <row r="64" spans="1:74">
      <c r="A64" s="16"/>
      <c r="B64" t="s">
        <v>460</v>
      </c>
      <c r="C64">
        <v>0.201366666666666</v>
      </c>
      <c r="D64">
        <v>4</v>
      </c>
      <c r="E64">
        <v>0.3896</v>
      </c>
      <c r="F64">
        <v>5</v>
      </c>
      <c r="G64">
        <v>0.14000000000000001</v>
      </c>
      <c r="H64">
        <v>4</v>
      </c>
      <c r="I64">
        <v>0.21563333333333301</v>
      </c>
      <c r="J64">
        <v>4</v>
      </c>
      <c r="K64">
        <v>0.39510000000000001</v>
      </c>
      <c r="L64">
        <v>5</v>
      </c>
      <c r="M64">
        <v>0.15316666666666601</v>
      </c>
      <c r="N64">
        <v>4</v>
      </c>
      <c r="O64">
        <v>0.237133333333333</v>
      </c>
      <c r="P64">
        <v>4</v>
      </c>
      <c r="Q64">
        <v>0.58035000000000003</v>
      </c>
      <c r="R64">
        <v>5</v>
      </c>
      <c r="S64">
        <v>0.15743333333333301</v>
      </c>
      <c r="T64">
        <v>4</v>
      </c>
      <c r="U64">
        <v>0.59596666666666598</v>
      </c>
      <c r="V64">
        <v>7</v>
      </c>
      <c r="W64">
        <v>0.81563333333333299</v>
      </c>
      <c r="X64">
        <v>4</v>
      </c>
      <c r="Y64">
        <v>0.55333333333333301</v>
      </c>
      <c r="Z64">
        <v>7</v>
      </c>
      <c r="AA64">
        <v>0.52949999999999997</v>
      </c>
      <c r="AB64">
        <v>5</v>
      </c>
      <c r="AC64">
        <v>0.73150000000000004</v>
      </c>
      <c r="AD64">
        <v>4</v>
      </c>
      <c r="AE64">
        <v>0.51349999999999996</v>
      </c>
      <c r="AF64">
        <v>7</v>
      </c>
      <c r="AG64">
        <v>0.63490000000000002</v>
      </c>
      <c r="AH64">
        <v>5</v>
      </c>
      <c r="AI64">
        <v>0.88092499999999996</v>
      </c>
      <c r="AJ64">
        <v>5</v>
      </c>
      <c r="AK64">
        <v>0.5</v>
      </c>
      <c r="AL64">
        <v>5</v>
      </c>
      <c r="AM64">
        <v>9.5233333333333295E-2</v>
      </c>
      <c r="AN64">
        <v>4</v>
      </c>
      <c r="AO64">
        <v>0.44469999999999898</v>
      </c>
      <c r="AP64">
        <v>4</v>
      </c>
      <c r="AQ64">
        <v>5.80666666666666E-2</v>
      </c>
      <c r="AR64">
        <v>7</v>
      </c>
      <c r="AS64">
        <v>0.12989999999999999</v>
      </c>
      <c r="AT64">
        <v>7</v>
      </c>
      <c r="AU64">
        <v>0.43640000000000001</v>
      </c>
      <c r="AV64">
        <v>5</v>
      </c>
      <c r="AW64">
        <v>8.2733333333333298E-2</v>
      </c>
      <c r="AX64">
        <v>7</v>
      </c>
      <c r="AY64">
        <v>0.137633333333333</v>
      </c>
      <c r="AZ64">
        <v>7</v>
      </c>
      <c r="BA64">
        <v>0.88092499999999996</v>
      </c>
      <c r="BB64">
        <v>5</v>
      </c>
      <c r="BC64">
        <v>8.7833333333333305E-2</v>
      </c>
      <c r="BD64">
        <v>7</v>
      </c>
      <c r="BE64">
        <v>0.30873333333333303</v>
      </c>
      <c r="BF64">
        <v>7</v>
      </c>
      <c r="BG64">
        <v>0.73413333333333297</v>
      </c>
      <c r="BH64">
        <v>4</v>
      </c>
      <c r="BI64">
        <v>0.19753333333333301</v>
      </c>
      <c r="BJ64">
        <v>7</v>
      </c>
      <c r="BK64">
        <v>0.38799999999999901</v>
      </c>
      <c r="BL64">
        <v>7</v>
      </c>
      <c r="BM64">
        <v>0.89333333333333298</v>
      </c>
      <c r="BN64">
        <v>4</v>
      </c>
      <c r="BO64">
        <v>0.26846666666666602</v>
      </c>
      <c r="BP64">
        <v>7</v>
      </c>
      <c r="BQ64">
        <v>0.41843333333333299</v>
      </c>
      <c r="BR64">
        <v>7</v>
      </c>
      <c r="BS64">
        <v>1</v>
      </c>
      <c r="BT64">
        <v>5</v>
      </c>
      <c r="BU64">
        <v>0.29456666666666598</v>
      </c>
      <c r="BV64">
        <v>7</v>
      </c>
    </row>
    <row r="65" spans="1:74">
      <c r="A65" s="16"/>
      <c r="B65" t="s">
        <v>470</v>
      </c>
      <c r="C65">
        <v>0.32606666666666601</v>
      </c>
      <c r="D65">
        <v>6</v>
      </c>
      <c r="E65">
        <v>0.344733333333333</v>
      </c>
      <c r="F65">
        <v>6</v>
      </c>
      <c r="G65">
        <v>0.316066666666666</v>
      </c>
      <c r="H65">
        <v>6</v>
      </c>
      <c r="I65">
        <v>0.33206666666666601</v>
      </c>
      <c r="J65">
        <v>6</v>
      </c>
      <c r="K65">
        <v>0.34651666666666597</v>
      </c>
      <c r="L65">
        <v>4</v>
      </c>
      <c r="M65">
        <v>0.32736666666666597</v>
      </c>
      <c r="N65">
        <v>6</v>
      </c>
      <c r="O65">
        <v>0.47743333333333299</v>
      </c>
      <c r="P65">
        <v>6</v>
      </c>
      <c r="Q65">
        <v>0.51746666666666596</v>
      </c>
      <c r="R65">
        <v>6</v>
      </c>
      <c r="S65">
        <v>0.44713333333333299</v>
      </c>
      <c r="T65">
        <v>6</v>
      </c>
      <c r="U65">
        <v>0.69989999999999997</v>
      </c>
      <c r="V65">
        <v>6</v>
      </c>
      <c r="W65">
        <v>0.90910000000000002</v>
      </c>
      <c r="X65">
        <v>6</v>
      </c>
      <c r="Y65">
        <v>0.61382000000000003</v>
      </c>
      <c r="Z65">
        <v>5</v>
      </c>
      <c r="AA65">
        <v>0.71509999999999996</v>
      </c>
      <c r="AB65">
        <v>6</v>
      </c>
      <c r="AC65">
        <v>0.90910000000000002</v>
      </c>
      <c r="AD65">
        <v>6</v>
      </c>
      <c r="AE65">
        <v>0.62141999999999997</v>
      </c>
      <c r="AF65">
        <v>5</v>
      </c>
      <c r="AG65">
        <v>0.86633333333333296</v>
      </c>
      <c r="AH65">
        <v>6</v>
      </c>
      <c r="AI65">
        <v>0.88563333333333305</v>
      </c>
      <c r="AJ65">
        <v>6</v>
      </c>
      <c r="AK65">
        <v>0.85366666666666602</v>
      </c>
      <c r="AL65">
        <v>6</v>
      </c>
      <c r="AM65">
        <v>0.175633333333333</v>
      </c>
      <c r="AN65">
        <v>6</v>
      </c>
      <c r="AO65">
        <v>0.33483333333333298</v>
      </c>
      <c r="AP65">
        <v>4</v>
      </c>
      <c r="AQ65">
        <v>0.121866666666666</v>
      </c>
      <c r="AR65">
        <v>6</v>
      </c>
      <c r="AS65">
        <v>0.25600000000000001</v>
      </c>
      <c r="AT65">
        <v>6</v>
      </c>
      <c r="AU65">
        <v>0.33876666666666599</v>
      </c>
      <c r="AV65">
        <v>4</v>
      </c>
      <c r="AW65">
        <v>0.2117</v>
      </c>
      <c r="AX65">
        <v>6</v>
      </c>
      <c r="AY65">
        <v>0.36463333333333298</v>
      </c>
      <c r="AZ65">
        <v>6</v>
      </c>
      <c r="BA65">
        <v>0.5333</v>
      </c>
      <c r="BB65">
        <v>6</v>
      </c>
      <c r="BC65">
        <v>0.27943333333333298</v>
      </c>
      <c r="BD65">
        <v>6</v>
      </c>
      <c r="BE65">
        <v>0.39729999999999999</v>
      </c>
      <c r="BF65">
        <v>6</v>
      </c>
      <c r="BG65">
        <v>0.83173333333333299</v>
      </c>
      <c r="BH65">
        <v>4</v>
      </c>
      <c r="BI65">
        <v>0.2787</v>
      </c>
      <c r="BJ65">
        <v>6</v>
      </c>
      <c r="BK65">
        <v>0.57626666666666604</v>
      </c>
      <c r="BL65">
        <v>6</v>
      </c>
      <c r="BM65">
        <v>0.85255000000000003</v>
      </c>
      <c r="BN65">
        <v>4</v>
      </c>
      <c r="BO65">
        <v>0.48416666666666602</v>
      </c>
      <c r="BP65">
        <v>6</v>
      </c>
      <c r="BQ65">
        <v>0.76863333333333295</v>
      </c>
      <c r="BR65">
        <v>6</v>
      </c>
      <c r="BS65">
        <v>0.97750000000000004</v>
      </c>
      <c r="BT65">
        <v>5</v>
      </c>
      <c r="BU65">
        <v>0.63976666666666604</v>
      </c>
      <c r="BV65">
        <v>6</v>
      </c>
    </row>
    <row r="66" spans="1:74">
      <c r="A66" s="16"/>
      <c r="B66" t="s">
        <v>482</v>
      </c>
      <c r="C66" s="2">
        <v>0</v>
      </c>
      <c r="E66" s="2">
        <v>0</v>
      </c>
      <c r="G66" s="2">
        <v>0</v>
      </c>
      <c r="I66" s="2">
        <v>0</v>
      </c>
      <c r="K66" s="2">
        <v>0</v>
      </c>
      <c r="M66" s="2">
        <v>0</v>
      </c>
      <c r="O66" s="2">
        <v>0</v>
      </c>
      <c r="Q66" s="2">
        <v>0</v>
      </c>
      <c r="S66" s="2">
        <v>0</v>
      </c>
      <c r="U66" s="2">
        <v>0</v>
      </c>
      <c r="W66" s="2">
        <v>0</v>
      </c>
      <c r="Y66" s="2">
        <v>0</v>
      </c>
      <c r="AA66" s="2">
        <v>0</v>
      </c>
      <c r="AC66" s="2">
        <v>0</v>
      </c>
      <c r="AE66" s="2">
        <v>0</v>
      </c>
      <c r="AG66" s="2">
        <v>0</v>
      </c>
      <c r="AI66" s="2">
        <v>0</v>
      </c>
      <c r="AK66" s="2">
        <v>0</v>
      </c>
      <c r="AM66">
        <v>1.6399999999999901E-2</v>
      </c>
      <c r="AN66">
        <v>7</v>
      </c>
      <c r="AO66">
        <v>0.11144999999999999</v>
      </c>
      <c r="AP66">
        <v>7</v>
      </c>
      <c r="AQ66">
        <v>8.8000000000000005E-3</v>
      </c>
      <c r="AR66">
        <v>7</v>
      </c>
      <c r="AS66">
        <v>2.9499999999999998E-2</v>
      </c>
      <c r="AT66">
        <v>7</v>
      </c>
      <c r="AU66">
        <v>0.19089999999999999</v>
      </c>
      <c r="AV66">
        <v>7</v>
      </c>
      <c r="AW66">
        <v>1.6E-2</v>
      </c>
      <c r="AX66">
        <v>7</v>
      </c>
      <c r="AY66">
        <v>3.755E-2</v>
      </c>
      <c r="AZ66">
        <v>7</v>
      </c>
      <c r="BA66">
        <v>0.19089999999999999</v>
      </c>
      <c r="BB66">
        <v>7</v>
      </c>
      <c r="BC66">
        <v>2.0799999999999999E-2</v>
      </c>
      <c r="BD66">
        <v>7</v>
      </c>
      <c r="BE66">
        <v>0.14499999999999999</v>
      </c>
      <c r="BF66">
        <v>7</v>
      </c>
      <c r="BG66">
        <v>0.53420000000000001</v>
      </c>
      <c r="BH66">
        <v>7</v>
      </c>
      <c r="BI66">
        <v>8.405E-2</v>
      </c>
      <c r="BJ66">
        <v>7</v>
      </c>
      <c r="BK66">
        <v>0.1273</v>
      </c>
      <c r="BL66">
        <v>7</v>
      </c>
      <c r="BM66">
        <v>0.71428571428571397</v>
      </c>
      <c r="BN66">
        <v>6</v>
      </c>
      <c r="BO66">
        <v>7.1999999999999995E-2</v>
      </c>
      <c r="BP66">
        <v>7</v>
      </c>
      <c r="BQ66">
        <v>0.1502</v>
      </c>
      <c r="BR66">
        <v>7</v>
      </c>
      <c r="BS66">
        <v>1</v>
      </c>
      <c r="BT66">
        <v>4</v>
      </c>
      <c r="BU66">
        <v>8.3299999999999999E-2</v>
      </c>
      <c r="BV66">
        <v>7</v>
      </c>
    </row>
    <row r="67" spans="1:74">
      <c r="A67" s="16"/>
      <c r="B67" t="s">
        <v>489</v>
      </c>
      <c r="C67" s="2">
        <v>0</v>
      </c>
      <c r="E67" s="2">
        <v>0</v>
      </c>
      <c r="G67" s="2">
        <v>0</v>
      </c>
      <c r="I67" s="2">
        <v>0</v>
      </c>
      <c r="K67" s="2">
        <v>0</v>
      </c>
      <c r="M67" s="2">
        <v>0</v>
      </c>
      <c r="O67" s="2">
        <v>0</v>
      </c>
      <c r="Q67" s="2">
        <v>0</v>
      </c>
      <c r="S67" s="2">
        <v>0</v>
      </c>
      <c r="U67">
        <v>6.7000000000000004E-2</v>
      </c>
      <c r="V67">
        <v>6</v>
      </c>
      <c r="W67">
        <v>4.9999999999999899E-2</v>
      </c>
      <c r="X67">
        <v>6</v>
      </c>
      <c r="Y67">
        <v>0.101433333333333</v>
      </c>
      <c r="Z67">
        <v>6</v>
      </c>
      <c r="AA67">
        <v>8.4333333333333302E-2</v>
      </c>
      <c r="AB67">
        <v>6</v>
      </c>
      <c r="AC67">
        <v>6.25E-2</v>
      </c>
      <c r="AD67">
        <v>6</v>
      </c>
      <c r="AE67">
        <v>0.12963333333333299</v>
      </c>
      <c r="AF67">
        <v>6</v>
      </c>
      <c r="AG67" s="2">
        <v>0</v>
      </c>
      <c r="AI67" s="2">
        <v>0</v>
      </c>
      <c r="AK67" s="2">
        <v>0</v>
      </c>
      <c r="AM67">
        <v>2.8666666666666602E-3</v>
      </c>
      <c r="AN67">
        <v>6</v>
      </c>
      <c r="AO67">
        <v>1.6666666666666601E-2</v>
      </c>
      <c r="AP67">
        <v>6</v>
      </c>
      <c r="AQ67">
        <v>1.56666666666666E-3</v>
      </c>
      <c r="AR67">
        <v>6</v>
      </c>
      <c r="AS67">
        <v>6.7999999999999996E-3</v>
      </c>
      <c r="AT67">
        <v>6</v>
      </c>
      <c r="AU67">
        <v>2.0833333333333301E-2</v>
      </c>
      <c r="AV67">
        <v>6</v>
      </c>
      <c r="AW67">
        <v>4.0666666666666603E-3</v>
      </c>
      <c r="AX67">
        <v>6</v>
      </c>
      <c r="AY67" s="2">
        <v>0</v>
      </c>
      <c r="BA67" s="2">
        <v>0</v>
      </c>
      <c r="BC67" s="2">
        <v>0</v>
      </c>
      <c r="BE67">
        <v>7.4200000000000002E-2</v>
      </c>
      <c r="BF67">
        <v>6</v>
      </c>
      <c r="BG67">
        <v>0.4511</v>
      </c>
      <c r="BH67">
        <v>6</v>
      </c>
      <c r="BI67">
        <v>4.0699999999999903E-2</v>
      </c>
      <c r="BJ67">
        <v>6</v>
      </c>
      <c r="BK67">
        <v>0.16366666666666599</v>
      </c>
      <c r="BL67">
        <v>6</v>
      </c>
      <c r="BM67">
        <v>0.56333333333333302</v>
      </c>
      <c r="BN67">
        <v>6</v>
      </c>
      <c r="BO67">
        <v>9.7566666666666593E-2</v>
      </c>
      <c r="BP67">
        <v>6</v>
      </c>
      <c r="BQ67">
        <v>2.6066666666666599E-2</v>
      </c>
      <c r="BR67">
        <v>6</v>
      </c>
      <c r="BS67">
        <v>0.6</v>
      </c>
      <c r="BT67">
        <v>6</v>
      </c>
      <c r="BU67">
        <v>1.3333333333333299E-2</v>
      </c>
      <c r="BV67">
        <v>6</v>
      </c>
    </row>
    <row r="68" spans="1:74">
      <c r="A68" s="16"/>
      <c r="B68" t="s">
        <v>493</v>
      </c>
      <c r="C68">
        <v>0.176933333333333</v>
      </c>
      <c r="D68">
        <v>6</v>
      </c>
      <c r="E68">
        <v>0.17833333333333301</v>
      </c>
      <c r="F68">
        <v>6</v>
      </c>
      <c r="G68">
        <v>0.22323333333333301</v>
      </c>
      <c r="H68">
        <v>6</v>
      </c>
      <c r="I68">
        <v>0.15413333333333301</v>
      </c>
      <c r="J68">
        <v>6</v>
      </c>
      <c r="K68">
        <v>0.22923333333333301</v>
      </c>
      <c r="L68">
        <v>6</v>
      </c>
      <c r="M68">
        <v>0.117233333333333</v>
      </c>
      <c r="N68">
        <v>6</v>
      </c>
      <c r="O68">
        <v>0.18843333333333301</v>
      </c>
      <c r="P68">
        <v>6</v>
      </c>
      <c r="Q68">
        <v>0.2487</v>
      </c>
      <c r="R68">
        <v>6</v>
      </c>
      <c r="S68">
        <v>0.15236666666666601</v>
      </c>
      <c r="T68">
        <v>6</v>
      </c>
      <c r="U68">
        <v>0.63683333333333303</v>
      </c>
      <c r="V68">
        <v>6</v>
      </c>
      <c r="W68">
        <v>0.62050000000000005</v>
      </c>
      <c r="X68">
        <v>7</v>
      </c>
      <c r="Y68">
        <v>0.71560000000000001</v>
      </c>
      <c r="Z68">
        <v>6</v>
      </c>
      <c r="AA68">
        <v>0.62659999999999905</v>
      </c>
      <c r="AB68">
        <v>6</v>
      </c>
      <c r="AC68">
        <v>0.58606666666666596</v>
      </c>
      <c r="AD68">
        <v>6</v>
      </c>
      <c r="AE68">
        <v>0.67396666666666605</v>
      </c>
      <c r="AF68">
        <v>6</v>
      </c>
      <c r="AG68">
        <v>0.69766666666666599</v>
      </c>
      <c r="AH68">
        <v>6</v>
      </c>
      <c r="AI68">
        <v>0.58846666666666603</v>
      </c>
      <c r="AJ68">
        <v>6</v>
      </c>
      <c r="AK68">
        <v>0.85709999999999997</v>
      </c>
      <c r="AL68">
        <v>6</v>
      </c>
      <c r="AM68">
        <v>0.15260000000000001</v>
      </c>
      <c r="AN68">
        <v>6</v>
      </c>
      <c r="AO68">
        <v>0.166457142857142</v>
      </c>
      <c r="AP68">
        <v>7</v>
      </c>
      <c r="AQ68">
        <v>0.15733333333333299</v>
      </c>
      <c r="AR68">
        <v>6</v>
      </c>
      <c r="AS68">
        <v>0.14606666666666601</v>
      </c>
      <c r="AT68">
        <v>6</v>
      </c>
      <c r="AU68">
        <v>0.25313333333333299</v>
      </c>
      <c r="AV68">
        <v>6</v>
      </c>
      <c r="AW68">
        <v>0.11849999999999999</v>
      </c>
      <c r="AX68">
        <v>6</v>
      </c>
      <c r="AY68">
        <v>0.16896666666666599</v>
      </c>
      <c r="AZ68">
        <v>6</v>
      </c>
      <c r="BA68">
        <v>0.303966666666666</v>
      </c>
      <c r="BB68">
        <v>6</v>
      </c>
      <c r="BC68">
        <v>0.1201</v>
      </c>
      <c r="BD68">
        <v>6</v>
      </c>
      <c r="BE68">
        <v>0.56430000000000002</v>
      </c>
      <c r="BF68">
        <v>6</v>
      </c>
      <c r="BG68">
        <v>0.85171428571428498</v>
      </c>
      <c r="BH68">
        <v>7</v>
      </c>
      <c r="BI68">
        <v>0.42533333333333301</v>
      </c>
      <c r="BJ68">
        <v>6</v>
      </c>
      <c r="BK68">
        <v>0.66646666666666599</v>
      </c>
      <c r="BL68">
        <v>6</v>
      </c>
      <c r="BM68">
        <v>0.87574285714285705</v>
      </c>
      <c r="BN68">
        <v>7</v>
      </c>
      <c r="BO68">
        <v>0.57629999999999904</v>
      </c>
      <c r="BP68">
        <v>6</v>
      </c>
      <c r="BQ68">
        <v>0.73450000000000004</v>
      </c>
      <c r="BR68">
        <v>6</v>
      </c>
      <c r="BS68">
        <v>0.90108571428571405</v>
      </c>
      <c r="BT68">
        <v>7</v>
      </c>
      <c r="BU68">
        <v>0.625</v>
      </c>
      <c r="BV68">
        <v>6</v>
      </c>
    </row>
    <row r="69" spans="1:74">
      <c r="A69" s="16"/>
      <c r="B69" t="s">
        <v>504</v>
      </c>
      <c r="C69">
        <v>0.19505</v>
      </c>
      <c r="D69">
        <v>7</v>
      </c>
      <c r="E69">
        <v>0.21249999999999999</v>
      </c>
      <c r="F69">
        <v>7</v>
      </c>
      <c r="G69">
        <v>0.18179999999999999</v>
      </c>
      <c r="H69">
        <v>7</v>
      </c>
      <c r="I69">
        <v>0.21775</v>
      </c>
      <c r="J69">
        <v>7</v>
      </c>
      <c r="K69">
        <v>0.26355000000000001</v>
      </c>
      <c r="L69">
        <v>7</v>
      </c>
      <c r="M69">
        <v>0.1923</v>
      </c>
      <c r="N69">
        <v>7</v>
      </c>
      <c r="O69">
        <v>0.24374999999999999</v>
      </c>
      <c r="P69">
        <v>7</v>
      </c>
      <c r="Q69">
        <v>0.30235000000000001</v>
      </c>
      <c r="R69">
        <v>7</v>
      </c>
      <c r="S69">
        <v>0.21149999999999999</v>
      </c>
      <c r="T69">
        <v>7</v>
      </c>
      <c r="U69">
        <v>0.54669999999999996</v>
      </c>
      <c r="V69">
        <v>7</v>
      </c>
      <c r="W69">
        <v>0.59894999999999998</v>
      </c>
      <c r="X69">
        <v>7</v>
      </c>
      <c r="Y69">
        <v>0.52524999999999999</v>
      </c>
      <c r="Z69">
        <v>7</v>
      </c>
      <c r="AA69">
        <v>0.57804999999999995</v>
      </c>
      <c r="AB69">
        <v>7</v>
      </c>
      <c r="AC69">
        <v>0.60299999999999998</v>
      </c>
      <c r="AD69">
        <v>7</v>
      </c>
      <c r="AE69">
        <v>0.58240000000000003</v>
      </c>
      <c r="AF69">
        <v>7</v>
      </c>
      <c r="AG69">
        <v>0.59745000000000004</v>
      </c>
      <c r="AH69">
        <v>7</v>
      </c>
      <c r="AI69">
        <v>0.60714999999999997</v>
      </c>
      <c r="AJ69">
        <v>7</v>
      </c>
      <c r="AK69">
        <v>0.60255000000000003</v>
      </c>
      <c r="AL69">
        <v>7</v>
      </c>
      <c r="AM69">
        <v>0.125</v>
      </c>
      <c r="AN69">
        <v>7</v>
      </c>
      <c r="AO69">
        <v>0.26434999999999997</v>
      </c>
      <c r="AP69">
        <v>7</v>
      </c>
      <c r="AQ69">
        <v>8.2799999999999999E-2</v>
      </c>
      <c r="AR69">
        <v>7</v>
      </c>
      <c r="AS69">
        <v>0.17654999999999901</v>
      </c>
      <c r="AT69">
        <v>7</v>
      </c>
      <c r="AU69">
        <v>0.32424999999999998</v>
      </c>
      <c r="AV69">
        <v>7</v>
      </c>
      <c r="AW69">
        <v>0.12425</v>
      </c>
      <c r="AX69">
        <v>7</v>
      </c>
      <c r="AY69">
        <v>0.20565</v>
      </c>
      <c r="AZ69">
        <v>7</v>
      </c>
      <c r="BA69">
        <v>0.3775</v>
      </c>
      <c r="BB69">
        <v>7</v>
      </c>
      <c r="BC69">
        <v>0.14479999999999901</v>
      </c>
      <c r="BD69">
        <v>7</v>
      </c>
      <c r="BE69">
        <v>0.38645000000000002</v>
      </c>
      <c r="BF69">
        <v>7</v>
      </c>
      <c r="BG69">
        <v>0.68245</v>
      </c>
      <c r="BH69">
        <v>7</v>
      </c>
      <c r="BI69">
        <v>0.27239999999999998</v>
      </c>
      <c r="BJ69">
        <v>7</v>
      </c>
      <c r="BK69">
        <v>0.50900000000000001</v>
      </c>
      <c r="BL69">
        <v>7</v>
      </c>
      <c r="BM69">
        <v>0.70225000000000004</v>
      </c>
      <c r="BN69">
        <v>7</v>
      </c>
      <c r="BO69">
        <v>0.40115000000000001</v>
      </c>
      <c r="BP69">
        <v>7</v>
      </c>
      <c r="BQ69">
        <v>0.56109999999999904</v>
      </c>
      <c r="BR69">
        <v>7</v>
      </c>
      <c r="BS69">
        <v>0.78794999999999904</v>
      </c>
      <c r="BT69">
        <v>7</v>
      </c>
      <c r="BU69">
        <v>0.43795000000000001</v>
      </c>
      <c r="BV69">
        <v>7</v>
      </c>
    </row>
    <row r="70" spans="1:74">
      <c r="A70" s="19" t="s">
        <v>523</v>
      </c>
      <c r="B70" t="s">
        <v>510</v>
      </c>
      <c r="C70">
        <v>0.168574999999999</v>
      </c>
      <c r="D70">
        <v>7</v>
      </c>
      <c r="E70">
        <v>0.202125</v>
      </c>
      <c r="F70">
        <v>7</v>
      </c>
      <c r="G70">
        <v>0.15517500000000001</v>
      </c>
      <c r="H70">
        <v>7</v>
      </c>
      <c r="I70">
        <v>6.9150000000000003E-2</v>
      </c>
      <c r="J70">
        <v>7</v>
      </c>
      <c r="K70">
        <v>9.3799999999999994E-2</v>
      </c>
      <c r="L70">
        <v>7</v>
      </c>
      <c r="M70">
        <v>5.6250000000000001E-2</v>
      </c>
      <c r="N70">
        <v>7</v>
      </c>
      <c r="O70" s="2">
        <v>0</v>
      </c>
      <c r="Q70" s="2">
        <v>0</v>
      </c>
      <c r="S70" s="2">
        <v>0</v>
      </c>
      <c r="U70">
        <v>0.44674999999999998</v>
      </c>
      <c r="V70">
        <v>5</v>
      </c>
      <c r="W70">
        <v>0.55049999999999999</v>
      </c>
      <c r="X70">
        <v>5</v>
      </c>
      <c r="Y70">
        <v>0.39222499999999999</v>
      </c>
      <c r="Z70">
        <v>5</v>
      </c>
      <c r="AA70">
        <v>0.2248</v>
      </c>
      <c r="AB70">
        <v>3</v>
      </c>
      <c r="AC70">
        <v>0.39502499999999902</v>
      </c>
      <c r="AD70">
        <v>5</v>
      </c>
      <c r="AE70">
        <v>0.2</v>
      </c>
      <c r="AF70">
        <v>6</v>
      </c>
      <c r="AG70">
        <v>8.9660000000000004E-2</v>
      </c>
      <c r="AH70">
        <v>3</v>
      </c>
      <c r="AI70">
        <v>0.23368</v>
      </c>
      <c r="AJ70">
        <v>3</v>
      </c>
      <c r="AK70">
        <v>5.7160000000000002E-2</v>
      </c>
      <c r="AL70">
        <v>3</v>
      </c>
      <c r="AM70">
        <v>0.125725</v>
      </c>
      <c r="AN70">
        <v>7</v>
      </c>
      <c r="AO70">
        <v>0.29330000000000001</v>
      </c>
      <c r="AP70">
        <v>7</v>
      </c>
      <c r="AQ70">
        <v>8.2775000000000001E-2</v>
      </c>
      <c r="AR70">
        <v>7</v>
      </c>
      <c r="AS70">
        <v>7.17E-2</v>
      </c>
      <c r="AT70">
        <v>6</v>
      </c>
      <c r="AU70">
        <v>0.193025</v>
      </c>
      <c r="AV70">
        <v>6</v>
      </c>
      <c r="AW70">
        <v>4.4824999999999997E-2</v>
      </c>
      <c r="AX70">
        <v>6</v>
      </c>
      <c r="AY70">
        <v>7.0099999999999996E-2</v>
      </c>
      <c r="AZ70">
        <v>6</v>
      </c>
      <c r="BA70">
        <v>0.14244999999999999</v>
      </c>
      <c r="BB70">
        <v>6</v>
      </c>
      <c r="BC70">
        <v>4.8099999999999997E-2</v>
      </c>
      <c r="BD70">
        <v>6</v>
      </c>
      <c r="BE70">
        <v>0.38954999999999901</v>
      </c>
      <c r="BF70">
        <v>6</v>
      </c>
      <c r="BG70">
        <v>0.68532499999999996</v>
      </c>
      <c r="BH70">
        <v>6</v>
      </c>
      <c r="BI70">
        <v>0.27387499999999998</v>
      </c>
      <c r="BJ70">
        <v>6</v>
      </c>
      <c r="BK70">
        <v>0.279725</v>
      </c>
      <c r="BL70">
        <v>6</v>
      </c>
      <c r="BM70">
        <v>0.498525</v>
      </c>
      <c r="BN70">
        <v>6</v>
      </c>
      <c r="BO70">
        <v>0.20047499999999899</v>
      </c>
      <c r="BP70">
        <v>6</v>
      </c>
      <c r="BQ70">
        <v>0.24427499999999999</v>
      </c>
      <c r="BR70">
        <v>6</v>
      </c>
      <c r="BS70">
        <v>0.50034000000000001</v>
      </c>
      <c r="BT70">
        <v>3</v>
      </c>
      <c r="BU70">
        <v>0.16825000000000001</v>
      </c>
      <c r="BV70">
        <v>6</v>
      </c>
    </row>
    <row r="71" spans="1:74">
      <c r="A71" s="19"/>
      <c r="B71" t="s">
        <v>511</v>
      </c>
      <c r="C71">
        <v>0.118049999999999</v>
      </c>
      <c r="D71">
        <v>7</v>
      </c>
      <c r="E71">
        <v>0.14874999999999999</v>
      </c>
      <c r="F71">
        <v>7</v>
      </c>
      <c r="G71">
        <v>0.117466666666666</v>
      </c>
      <c r="H71">
        <v>7</v>
      </c>
      <c r="I71">
        <v>2.3116666666666601E-2</v>
      </c>
      <c r="J71">
        <v>7</v>
      </c>
      <c r="K71">
        <v>5.7333333333333299E-2</v>
      </c>
      <c r="L71">
        <v>7</v>
      </c>
      <c r="M71">
        <v>1.6666666666666601E-2</v>
      </c>
      <c r="N71">
        <v>7</v>
      </c>
      <c r="O71" s="2">
        <v>0</v>
      </c>
      <c r="Q71" s="2">
        <v>0</v>
      </c>
      <c r="S71" s="2">
        <v>0</v>
      </c>
      <c r="U71">
        <v>0.44346666666666601</v>
      </c>
      <c r="V71">
        <v>7</v>
      </c>
      <c r="W71">
        <v>0.50523333333333298</v>
      </c>
      <c r="X71">
        <v>7</v>
      </c>
      <c r="Y71">
        <v>0.39888333333333298</v>
      </c>
      <c r="Z71">
        <v>7</v>
      </c>
      <c r="AA71">
        <v>0.16069999999999901</v>
      </c>
      <c r="AB71">
        <v>7</v>
      </c>
      <c r="AC71">
        <v>0.17748333333333299</v>
      </c>
      <c r="AD71">
        <v>7</v>
      </c>
      <c r="AE71">
        <v>0.179166666666666</v>
      </c>
      <c r="AF71">
        <v>7</v>
      </c>
      <c r="AG71">
        <v>2.9149999999999999E-2</v>
      </c>
      <c r="AH71">
        <v>5</v>
      </c>
      <c r="AI71">
        <v>3.5874999999999997E-2</v>
      </c>
      <c r="AJ71">
        <v>5</v>
      </c>
      <c r="AK71">
        <v>2.63E-2</v>
      </c>
      <c r="AL71">
        <v>5</v>
      </c>
      <c r="AM71">
        <v>9.7549999999999901E-2</v>
      </c>
      <c r="AN71">
        <v>7</v>
      </c>
      <c r="AO71">
        <v>0.24963333333333301</v>
      </c>
      <c r="AP71">
        <v>4</v>
      </c>
      <c r="AQ71">
        <v>7.38166666666666E-2</v>
      </c>
      <c r="AR71">
        <v>7</v>
      </c>
      <c r="AS71">
        <v>1.50666666666666E-2</v>
      </c>
      <c r="AT71">
        <v>7</v>
      </c>
      <c r="AU71">
        <v>8.115E-2</v>
      </c>
      <c r="AV71">
        <v>7</v>
      </c>
      <c r="AW71">
        <v>8.8499999999999898E-3</v>
      </c>
      <c r="AX71">
        <v>7</v>
      </c>
      <c r="AY71" s="2">
        <v>0</v>
      </c>
      <c r="BA71" s="2">
        <v>0</v>
      </c>
      <c r="BC71" s="2">
        <v>0</v>
      </c>
      <c r="BE71">
        <v>0.35393333333333299</v>
      </c>
      <c r="BF71">
        <v>7</v>
      </c>
      <c r="BG71">
        <v>0.57089999999999996</v>
      </c>
      <c r="BH71">
        <v>3</v>
      </c>
      <c r="BI71">
        <v>0.26288333333333302</v>
      </c>
      <c r="BJ71">
        <v>7</v>
      </c>
      <c r="BK71">
        <v>0.13971666666666599</v>
      </c>
      <c r="BL71">
        <v>7</v>
      </c>
      <c r="BM71">
        <v>0.180949999999999</v>
      </c>
      <c r="BN71">
        <v>7</v>
      </c>
      <c r="BO71">
        <v>0.13118333333333301</v>
      </c>
      <c r="BP71">
        <v>7</v>
      </c>
      <c r="BQ71">
        <v>1.6725E-2</v>
      </c>
      <c r="BR71">
        <v>5</v>
      </c>
      <c r="BS71">
        <v>3.5874999999999997E-2</v>
      </c>
      <c r="BT71">
        <v>5</v>
      </c>
      <c r="BU71">
        <v>1.1350000000000001E-2</v>
      </c>
      <c r="BV71">
        <v>5</v>
      </c>
    </row>
    <row r="72" spans="1:74">
      <c r="A72" s="19"/>
      <c r="B72" t="s">
        <v>512</v>
      </c>
      <c r="C72">
        <v>3.0199999999999901E-2</v>
      </c>
      <c r="D72">
        <v>3</v>
      </c>
      <c r="E72">
        <v>4.088E-2</v>
      </c>
      <c r="F72">
        <v>3</v>
      </c>
      <c r="G72">
        <v>2.5000000000000001E-2</v>
      </c>
      <c r="H72">
        <v>3</v>
      </c>
      <c r="I72">
        <v>2.6759999999999999E-2</v>
      </c>
      <c r="J72">
        <v>3</v>
      </c>
      <c r="K72">
        <v>6.2619999999999995E-2</v>
      </c>
      <c r="L72">
        <v>3</v>
      </c>
      <c r="M72">
        <v>1.7760000000000001E-2</v>
      </c>
      <c r="N72">
        <v>3</v>
      </c>
      <c r="O72" s="2">
        <v>0</v>
      </c>
      <c r="Q72" s="2">
        <v>0</v>
      </c>
      <c r="S72" s="2">
        <v>0</v>
      </c>
      <c r="U72">
        <v>0.38041999999999998</v>
      </c>
      <c r="V72">
        <v>3</v>
      </c>
      <c r="W72">
        <v>0.47775999999999902</v>
      </c>
      <c r="X72">
        <v>3</v>
      </c>
      <c r="Y72">
        <v>0.32222000000000001</v>
      </c>
      <c r="Z72">
        <v>3</v>
      </c>
      <c r="AA72">
        <v>0.34683999999999998</v>
      </c>
      <c r="AB72">
        <v>3</v>
      </c>
      <c r="AC72">
        <v>0.43563999999999897</v>
      </c>
      <c r="AD72">
        <v>3</v>
      </c>
      <c r="AE72">
        <v>0.29333999999999999</v>
      </c>
      <c r="AF72">
        <v>3</v>
      </c>
      <c r="AG72">
        <v>0.15609999999999999</v>
      </c>
      <c r="AH72">
        <v>3</v>
      </c>
      <c r="AI72">
        <v>0.2</v>
      </c>
      <c r="AJ72">
        <v>3</v>
      </c>
      <c r="AK72">
        <v>0.128</v>
      </c>
      <c r="AL72">
        <v>3</v>
      </c>
      <c r="AM72">
        <v>2.4899999999999999E-2</v>
      </c>
      <c r="AN72">
        <v>3</v>
      </c>
      <c r="AO72">
        <v>5.3379999999999997E-2</v>
      </c>
      <c r="AP72">
        <v>3</v>
      </c>
      <c r="AQ72">
        <v>1.668E-2</v>
      </c>
      <c r="AR72">
        <v>3</v>
      </c>
      <c r="AS72">
        <v>2.1520000000000001E-2</v>
      </c>
      <c r="AT72">
        <v>3</v>
      </c>
      <c r="AU72">
        <v>3.9779999999999899E-2</v>
      </c>
      <c r="AV72">
        <v>3</v>
      </c>
      <c r="AW72">
        <v>1.54E-2</v>
      </c>
      <c r="AX72">
        <v>3</v>
      </c>
      <c r="AY72" s="2">
        <v>0</v>
      </c>
      <c r="BA72" s="2">
        <v>0</v>
      </c>
      <c r="BC72" s="2">
        <v>0</v>
      </c>
      <c r="BE72">
        <v>0.33748</v>
      </c>
      <c r="BF72">
        <v>3</v>
      </c>
      <c r="BG72">
        <v>0.54120000000000001</v>
      </c>
      <c r="BH72">
        <v>3</v>
      </c>
      <c r="BI72">
        <v>0.25002000000000002</v>
      </c>
      <c r="BJ72">
        <v>3</v>
      </c>
      <c r="BK72">
        <v>0.32644000000000001</v>
      </c>
      <c r="BL72">
        <v>3</v>
      </c>
      <c r="BM72">
        <v>0.49518000000000001</v>
      </c>
      <c r="BN72">
        <v>3</v>
      </c>
      <c r="BO72">
        <v>0.248719999999999</v>
      </c>
      <c r="BP72">
        <v>3</v>
      </c>
      <c r="BQ72">
        <v>0.13794000000000001</v>
      </c>
      <c r="BR72">
        <v>3</v>
      </c>
      <c r="BS72">
        <v>0.2</v>
      </c>
      <c r="BT72">
        <v>3</v>
      </c>
      <c r="BU72">
        <v>0.10525999999999899</v>
      </c>
      <c r="BV72">
        <v>3</v>
      </c>
    </row>
    <row r="73" spans="1:74">
      <c r="A73" s="19"/>
      <c r="B73" t="s">
        <v>513</v>
      </c>
      <c r="C73">
        <v>0.22266666666666601</v>
      </c>
      <c r="D73">
        <v>5</v>
      </c>
      <c r="E73">
        <v>0.29020000000000001</v>
      </c>
      <c r="F73">
        <v>4</v>
      </c>
      <c r="G73">
        <v>0.18813333333333301</v>
      </c>
      <c r="H73">
        <v>5</v>
      </c>
      <c r="I73">
        <v>0.219266666666666</v>
      </c>
      <c r="J73">
        <v>5</v>
      </c>
      <c r="K73">
        <v>0.31090000000000001</v>
      </c>
      <c r="L73">
        <v>5</v>
      </c>
      <c r="M73">
        <v>0.17093333333333299</v>
      </c>
      <c r="N73">
        <v>5</v>
      </c>
      <c r="O73">
        <v>0.495933333333333</v>
      </c>
      <c r="P73">
        <v>5</v>
      </c>
      <c r="Q73">
        <v>0.45833333333333298</v>
      </c>
      <c r="R73">
        <v>5</v>
      </c>
      <c r="S73">
        <v>0.54549999999999998</v>
      </c>
      <c r="T73">
        <v>5</v>
      </c>
      <c r="U73">
        <v>0.48060000000000003</v>
      </c>
      <c r="V73">
        <v>6</v>
      </c>
      <c r="W73">
        <v>0.73909999999999998</v>
      </c>
      <c r="X73">
        <v>4</v>
      </c>
      <c r="Y73">
        <v>0.39250000000000002</v>
      </c>
      <c r="Z73">
        <v>5</v>
      </c>
      <c r="AA73">
        <v>0.46560000000000001</v>
      </c>
      <c r="AB73">
        <v>5</v>
      </c>
      <c r="AC73">
        <v>0.77939999999999998</v>
      </c>
      <c r="AD73">
        <v>4</v>
      </c>
      <c r="AE73">
        <v>0.36756666666666599</v>
      </c>
      <c r="AF73">
        <v>5</v>
      </c>
      <c r="AG73">
        <v>0.89266666666666605</v>
      </c>
      <c r="AH73">
        <v>4</v>
      </c>
      <c r="AI73">
        <v>0.98246666666666604</v>
      </c>
      <c r="AJ73">
        <v>4</v>
      </c>
      <c r="AK73">
        <v>0.81820000000000004</v>
      </c>
      <c r="AL73">
        <v>4</v>
      </c>
      <c r="AM73">
        <v>0.20156666666666601</v>
      </c>
      <c r="AN73">
        <v>5</v>
      </c>
      <c r="AO73">
        <v>0.46643333333333298</v>
      </c>
      <c r="AP73">
        <v>4</v>
      </c>
      <c r="AQ73">
        <v>0.13063333333333299</v>
      </c>
      <c r="AR73">
        <v>5</v>
      </c>
      <c r="AS73">
        <v>0.19070000000000001</v>
      </c>
      <c r="AT73">
        <v>5</v>
      </c>
      <c r="AU73">
        <v>0.48003333333333298</v>
      </c>
      <c r="AV73">
        <v>5</v>
      </c>
      <c r="AW73">
        <v>0.119866666666666</v>
      </c>
      <c r="AX73">
        <v>5</v>
      </c>
      <c r="AY73">
        <v>0.39300000000000002</v>
      </c>
      <c r="AZ73">
        <v>5</v>
      </c>
      <c r="BA73">
        <v>0.73529999999999995</v>
      </c>
      <c r="BB73">
        <v>5</v>
      </c>
      <c r="BC73">
        <v>0.27023333333333299</v>
      </c>
      <c r="BD73">
        <v>5</v>
      </c>
      <c r="BE73">
        <v>0.40384999999999999</v>
      </c>
      <c r="BF73">
        <v>6</v>
      </c>
      <c r="BG73">
        <v>0.73909999999999998</v>
      </c>
      <c r="BH73">
        <v>4</v>
      </c>
      <c r="BI73">
        <v>0.29053333333333298</v>
      </c>
      <c r="BJ73">
        <v>5</v>
      </c>
      <c r="BK73">
        <v>0.38650000000000001</v>
      </c>
      <c r="BL73">
        <v>5</v>
      </c>
      <c r="BM73">
        <v>0.77939999999999998</v>
      </c>
      <c r="BN73">
        <v>4</v>
      </c>
      <c r="BO73">
        <v>0.27339999999999998</v>
      </c>
      <c r="BP73">
        <v>5</v>
      </c>
      <c r="BQ73">
        <v>0.67859999999999998</v>
      </c>
      <c r="BR73">
        <v>5</v>
      </c>
      <c r="BS73">
        <v>1</v>
      </c>
      <c r="BT73">
        <v>5</v>
      </c>
      <c r="BU73">
        <v>0.51349999999999996</v>
      </c>
      <c r="BV73">
        <v>4</v>
      </c>
    </row>
    <row r="74" spans="1:74">
      <c r="A74" s="19"/>
      <c r="B74" t="s">
        <v>514</v>
      </c>
      <c r="C74">
        <v>0.26329999999999998</v>
      </c>
      <c r="D74">
        <v>7</v>
      </c>
      <c r="E74">
        <v>0.29649999999999999</v>
      </c>
      <c r="F74">
        <v>7</v>
      </c>
      <c r="G74">
        <v>0.25084000000000001</v>
      </c>
      <c r="H74">
        <v>7</v>
      </c>
      <c r="I74">
        <v>0.2165</v>
      </c>
      <c r="J74">
        <v>7</v>
      </c>
      <c r="K74">
        <v>0.27751999999999999</v>
      </c>
      <c r="L74">
        <v>7</v>
      </c>
      <c r="M74">
        <v>0.19534000000000001</v>
      </c>
      <c r="N74">
        <v>6</v>
      </c>
      <c r="O74">
        <v>0.20791999999999999</v>
      </c>
      <c r="P74">
        <v>6</v>
      </c>
      <c r="Q74">
        <v>0.7</v>
      </c>
      <c r="R74">
        <v>7</v>
      </c>
      <c r="S74">
        <v>0.13635999999999901</v>
      </c>
      <c r="T74">
        <v>6</v>
      </c>
      <c r="U74">
        <v>0.71357999999999999</v>
      </c>
      <c r="V74">
        <v>7</v>
      </c>
      <c r="W74">
        <v>0.83021999999999996</v>
      </c>
      <c r="X74">
        <v>7</v>
      </c>
      <c r="Y74">
        <v>0.63390000000000002</v>
      </c>
      <c r="Z74">
        <v>7</v>
      </c>
      <c r="AA74">
        <v>0.67718</v>
      </c>
      <c r="AB74">
        <v>7</v>
      </c>
      <c r="AC74">
        <v>0.81935999999999998</v>
      </c>
      <c r="AD74">
        <v>7</v>
      </c>
      <c r="AE74">
        <v>0.5907</v>
      </c>
      <c r="AF74">
        <v>7</v>
      </c>
      <c r="AG74">
        <v>0.60980000000000001</v>
      </c>
      <c r="AH74">
        <v>7</v>
      </c>
      <c r="AI74">
        <v>0.92857999999999996</v>
      </c>
      <c r="AJ74">
        <v>7</v>
      </c>
      <c r="AK74">
        <v>0.46364</v>
      </c>
      <c r="AL74">
        <v>7</v>
      </c>
      <c r="AM74">
        <v>0.23066</v>
      </c>
      <c r="AN74">
        <v>7</v>
      </c>
      <c r="AO74">
        <v>0.47883999999999999</v>
      </c>
      <c r="AP74">
        <v>7</v>
      </c>
      <c r="AQ74">
        <v>0.15622</v>
      </c>
      <c r="AR74">
        <v>7</v>
      </c>
      <c r="AS74">
        <v>0.21593999999999899</v>
      </c>
      <c r="AT74">
        <v>6</v>
      </c>
      <c r="AU74">
        <v>0.50163999999999997</v>
      </c>
      <c r="AV74">
        <v>7</v>
      </c>
      <c r="AW74">
        <v>0.14435999999999999</v>
      </c>
      <c r="AX74">
        <v>6</v>
      </c>
      <c r="AY74">
        <v>9.3679999999999999E-2</v>
      </c>
      <c r="AZ74">
        <v>6</v>
      </c>
      <c r="BA74">
        <v>0.7</v>
      </c>
      <c r="BB74">
        <v>7</v>
      </c>
      <c r="BC74">
        <v>5.2639999999999999E-2</v>
      </c>
      <c r="BD74">
        <v>6</v>
      </c>
      <c r="BE74">
        <v>0.57818000000000003</v>
      </c>
      <c r="BF74">
        <v>7</v>
      </c>
      <c r="BG74">
        <v>0.93697999999999904</v>
      </c>
      <c r="BH74">
        <v>7</v>
      </c>
      <c r="BI74">
        <v>0.42009999999999997</v>
      </c>
      <c r="BJ74">
        <v>7</v>
      </c>
      <c r="BK74">
        <v>0.57625999999999999</v>
      </c>
      <c r="BL74">
        <v>7</v>
      </c>
      <c r="BM74">
        <v>0.96714</v>
      </c>
      <c r="BN74">
        <v>7</v>
      </c>
      <c r="BO74">
        <v>0.41391999999999901</v>
      </c>
      <c r="BP74">
        <v>7</v>
      </c>
      <c r="BQ74">
        <v>0.31106</v>
      </c>
      <c r="BR74">
        <v>7</v>
      </c>
      <c r="BS74">
        <v>0.92857999999999996</v>
      </c>
      <c r="BT74">
        <v>7</v>
      </c>
      <c r="BU74">
        <v>0.18948000000000001</v>
      </c>
      <c r="BV74">
        <v>7</v>
      </c>
    </row>
    <row r="75" spans="1:74">
      <c r="A75" s="19"/>
      <c r="B75" t="s">
        <v>515</v>
      </c>
      <c r="C75">
        <v>0.19155714285714201</v>
      </c>
      <c r="D75">
        <v>6</v>
      </c>
      <c r="E75">
        <v>0.26269999999999999</v>
      </c>
      <c r="F75">
        <v>6</v>
      </c>
      <c r="G75">
        <v>0.160085714285714</v>
      </c>
      <c r="H75">
        <v>6</v>
      </c>
      <c r="I75">
        <v>0.234542857142857</v>
      </c>
      <c r="J75">
        <v>6</v>
      </c>
      <c r="K75">
        <v>0.42201428571428501</v>
      </c>
      <c r="L75">
        <v>6</v>
      </c>
      <c r="M75">
        <v>0.17294285714285701</v>
      </c>
      <c r="N75">
        <v>6</v>
      </c>
      <c r="O75">
        <v>0.19045714285714199</v>
      </c>
      <c r="P75">
        <v>6</v>
      </c>
      <c r="Q75">
        <v>0.57142857142857095</v>
      </c>
      <c r="R75">
        <v>6</v>
      </c>
      <c r="S75">
        <v>0.114285714285714</v>
      </c>
      <c r="T75">
        <v>6</v>
      </c>
      <c r="U75">
        <v>0.659157142857142</v>
      </c>
      <c r="V75">
        <v>6</v>
      </c>
      <c r="W75">
        <v>0.69840000000000002</v>
      </c>
      <c r="X75">
        <v>4</v>
      </c>
      <c r="Y75">
        <v>0.64285714285714202</v>
      </c>
      <c r="Z75">
        <v>6</v>
      </c>
      <c r="AA75">
        <v>0.66990000000000005</v>
      </c>
      <c r="AB75">
        <v>6</v>
      </c>
      <c r="AC75">
        <v>0.73670000000000002</v>
      </c>
      <c r="AD75">
        <v>6</v>
      </c>
      <c r="AE75">
        <v>0.61654285714285695</v>
      </c>
      <c r="AF75">
        <v>6</v>
      </c>
      <c r="AG75">
        <v>0.47057142857142797</v>
      </c>
      <c r="AH75">
        <v>6</v>
      </c>
      <c r="AI75">
        <v>0.57142857142857095</v>
      </c>
      <c r="AJ75">
        <v>6</v>
      </c>
      <c r="AK75">
        <v>0.39999999999999902</v>
      </c>
      <c r="AL75">
        <v>6</v>
      </c>
      <c r="AM75">
        <v>0.15574285714285699</v>
      </c>
      <c r="AN75">
        <v>6</v>
      </c>
      <c r="AO75">
        <v>0.38874999999999998</v>
      </c>
      <c r="AP75">
        <v>4</v>
      </c>
      <c r="AQ75">
        <v>0.102171428571428</v>
      </c>
      <c r="AR75">
        <v>6</v>
      </c>
      <c r="AS75">
        <v>0.14172857142857101</v>
      </c>
      <c r="AT75">
        <v>6</v>
      </c>
      <c r="AU75">
        <v>0.47281428571428502</v>
      </c>
      <c r="AV75">
        <v>6</v>
      </c>
      <c r="AW75">
        <v>8.6214285714285702E-2</v>
      </c>
      <c r="AX75">
        <v>6</v>
      </c>
      <c r="AY75">
        <v>8.2514285714285707E-2</v>
      </c>
      <c r="AZ75">
        <v>6</v>
      </c>
      <c r="BA75">
        <v>0.57142857142857095</v>
      </c>
      <c r="BB75">
        <v>6</v>
      </c>
      <c r="BC75">
        <v>4.4514285714285701E-2</v>
      </c>
      <c r="BD75">
        <v>6</v>
      </c>
      <c r="BE75">
        <v>0.545828571428571</v>
      </c>
      <c r="BF75">
        <v>6</v>
      </c>
      <c r="BG75">
        <v>0.77711428571428498</v>
      </c>
      <c r="BH75">
        <v>6</v>
      </c>
      <c r="BI75">
        <v>0.42405714285714202</v>
      </c>
      <c r="BJ75">
        <v>6</v>
      </c>
      <c r="BK75">
        <v>0.49911428571428501</v>
      </c>
      <c r="BL75">
        <v>6</v>
      </c>
      <c r="BM75">
        <v>0.763385714285714</v>
      </c>
      <c r="BN75">
        <v>6</v>
      </c>
      <c r="BO75">
        <v>0.3745</v>
      </c>
      <c r="BP75">
        <v>6</v>
      </c>
      <c r="BQ75">
        <v>0.29751428571428501</v>
      </c>
      <c r="BR75">
        <v>6</v>
      </c>
      <c r="BS75">
        <v>0.61381428571428498</v>
      </c>
      <c r="BT75">
        <v>6</v>
      </c>
      <c r="BU75">
        <v>0.196742857142857</v>
      </c>
      <c r="BV75">
        <v>6</v>
      </c>
    </row>
    <row r="76" spans="1:74">
      <c r="A76" s="19"/>
      <c r="B76" t="s">
        <v>516</v>
      </c>
      <c r="C76">
        <v>9.8533333333333306E-2</v>
      </c>
      <c r="D76">
        <v>5</v>
      </c>
      <c r="E76">
        <v>0.105233333333333</v>
      </c>
      <c r="F76">
        <v>5</v>
      </c>
      <c r="G76">
        <v>9.2899999999999996E-2</v>
      </c>
      <c r="H76">
        <v>5</v>
      </c>
      <c r="I76">
        <v>1.6266666666666599E-2</v>
      </c>
      <c r="J76">
        <v>5</v>
      </c>
      <c r="K76">
        <v>5.5566666666666598E-2</v>
      </c>
      <c r="L76">
        <v>5</v>
      </c>
      <c r="M76">
        <v>1.1440000000000001E-2</v>
      </c>
      <c r="N76">
        <v>7</v>
      </c>
      <c r="O76">
        <v>2.5100000000000001E-2</v>
      </c>
      <c r="P76">
        <v>7</v>
      </c>
      <c r="Q76">
        <v>2.3120000000000002E-2</v>
      </c>
      <c r="R76">
        <v>7</v>
      </c>
      <c r="S76">
        <v>3.0759999999999999E-2</v>
      </c>
      <c r="T76">
        <v>7</v>
      </c>
      <c r="U76">
        <v>0.41526666666666601</v>
      </c>
      <c r="V76">
        <v>5</v>
      </c>
      <c r="W76">
        <v>0.49003333333333299</v>
      </c>
      <c r="X76">
        <v>5</v>
      </c>
      <c r="Y76">
        <v>0.36063333333333297</v>
      </c>
      <c r="Z76">
        <v>5</v>
      </c>
      <c r="AA76">
        <v>0.121699999999999</v>
      </c>
      <c r="AB76">
        <v>5</v>
      </c>
      <c r="AC76">
        <v>0.22597999999999999</v>
      </c>
      <c r="AD76">
        <v>7</v>
      </c>
      <c r="AE76">
        <v>0.114266666666666</v>
      </c>
      <c r="AF76">
        <v>5</v>
      </c>
      <c r="AG76">
        <v>9.2380000000000004E-2</v>
      </c>
      <c r="AH76">
        <v>7</v>
      </c>
      <c r="AI76">
        <v>0.21285999999999999</v>
      </c>
      <c r="AJ76">
        <v>7</v>
      </c>
      <c r="AK76">
        <v>6.1519999999999998E-2</v>
      </c>
      <c r="AL76">
        <v>7</v>
      </c>
      <c r="AM76">
        <v>5.9233333333333298E-2</v>
      </c>
      <c r="AN76">
        <v>5</v>
      </c>
      <c r="AO76">
        <v>0.1183</v>
      </c>
      <c r="AP76">
        <v>5</v>
      </c>
      <c r="AQ76">
        <v>3.9599999999999899E-2</v>
      </c>
      <c r="AR76">
        <v>5</v>
      </c>
      <c r="AS76">
        <v>1.188E-2</v>
      </c>
      <c r="AT76">
        <v>7</v>
      </c>
      <c r="AU76">
        <v>2.7539999999999999E-2</v>
      </c>
      <c r="AV76">
        <v>7</v>
      </c>
      <c r="AW76">
        <v>8.0000000000000002E-3</v>
      </c>
      <c r="AX76">
        <v>7</v>
      </c>
      <c r="AY76">
        <v>1.942E-2</v>
      </c>
      <c r="AZ76">
        <v>7</v>
      </c>
      <c r="BA76">
        <v>3.0259999999999999E-2</v>
      </c>
      <c r="BB76">
        <v>7</v>
      </c>
      <c r="BC76">
        <v>1.47999999999999E-2</v>
      </c>
      <c r="BD76">
        <v>7</v>
      </c>
      <c r="BE76">
        <v>0.26186666666666603</v>
      </c>
      <c r="BF76">
        <v>5</v>
      </c>
      <c r="BG76">
        <v>0.54163333333333297</v>
      </c>
      <c r="BH76">
        <v>5</v>
      </c>
      <c r="BI76">
        <v>0.17296666666666599</v>
      </c>
      <c r="BJ76">
        <v>5</v>
      </c>
      <c r="BK76">
        <v>8.7499999999999994E-2</v>
      </c>
      <c r="BL76">
        <v>7</v>
      </c>
      <c r="BM76">
        <v>0.34849999999999998</v>
      </c>
      <c r="BN76">
        <v>7</v>
      </c>
      <c r="BO76">
        <v>6.3333333333333297E-2</v>
      </c>
      <c r="BP76">
        <v>5</v>
      </c>
      <c r="BQ76">
        <v>6.6379999999999995E-2</v>
      </c>
      <c r="BR76">
        <v>7</v>
      </c>
      <c r="BS76">
        <v>0.38827999999999901</v>
      </c>
      <c r="BT76">
        <v>7</v>
      </c>
      <c r="BU76">
        <v>3.7059999999999899E-2</v>
      </c>
      <c r="BV76">
        <v>7</v>
      </c>
    </row>
    <row r="77" spans="1:74">
      <c r="A77" s="19"/>
      <c r="B77" t="s">
        <v>517</v>
      </c>
      <c r="C77">
        <v>4.2879999999999897E-2</v>
      </c>
      <c r="D77">
        <v>5</v>
      </c>
      <c r="E77">
        <v>0.10557999999999999</v>
      </c>
      <c r="F77">
        <v>5</v>
      </c>
      <c r="G77">
        <v>2.6960000000000001E-2</v>
      </c>
      <c r="H77">
        <v>5</v>
      </c>
      <c r="I77">
        <v>4.2659999999999997E-2</v>
      </c>
      <c r="J77">
        <v>5</v>
      </c>
      <c r="K77">
        <v>9.3340000000000006E-2</v>
      </c>
      <c r="L77">
        <v>5</v>
      </c>
      <c r="M77">
        <v>2.792E-2</v>
      </c>
      <c r="N77">
        <v>5</v>
      </c>
      <c r="O77">
        <v>3.2657142857142801E-2</v>
      </c>
      <c r="P77">
        <v>7</v>
      </c>
      <c r="Q77">
        <v>6.6679999999999906E-2</v>
      </c>
      <c r="R77">
        <v>4</v>
      </c>
      <c r="S77">
        <v>2.38285714285714E-2</v>
      </c>
      <c r="T77">
        <v>7</v>
      </c>
      <c r="U77">
        <v>0.40288571428571401</v>
      </c>
      <c r="V77">
        <v>7</v>
      </c>
      <c r="W77">
        <v>0.50063999999999997</v>
      </c>
      <c r="X77">
        <v>4</v>
      </c>
      <c r="Y77">
        <v>0.40128571428571402</v>
      </c>
      <c r="Z77">
        <v>7</v>
      </c>
      <c r="AA77">
        <v>0.47042</v>
      </c>
      <c r="AB77">
        <v>4</v>
      </c>
      <c r="AC77">
        <v>0.58389999999999997</v>
      </c>
      <c r="AD77">
        <v>4</v>
      </c>
      <c r="AE77">
        <v>0.48172857142857101</v>
      </c>
      <c r="AF77">
        <v>7</v>
      </c>
      <c r="AG77">
        <v>0.66920000000000002</v>
      </c>
      <c r="AH77">
        <v>4</v>
      </c>
      <c r="AI77">
        <v>0.79997999999999903</v>
      </c>
      <c r="AJ77">
        <v>4</v>
      </c>
      <c r="AK77">
        <v>0.66664285714285698</v>
      </c>
      <c r="AL77">
        <v>7</v>
      </c>
      <c r="AM77">
        <v>3.3140000000000003E-2</v>
      </c>
      <c r="AN77">
        <v>5</v>
      </c>
      <c r="AO77">
        <v>0.130579999999999</v>
      </c>
      <c r="AP77">
        <v>5</v>
      </c>
      <c r="AQ77">
        <v>1.898E-2</v>
      </c>
      <c r="AR77">
        <v>5</v>
      </c>
      <c r="AS77">
        <v>4.0980000000000003E-2</v>
      </c>
      <c r="AT77">
        <v>5</v>
      </c>
      <c r="AU77">
        <v>0.13333999999999999</v>
      </c>
      <c r="AV77">
        <v>5</v>
      </c>
      <c r="AW77">
        <v>2.4320000000000001E-2</v>
      </c>
      <c r="AX77">
        <v>5</v>
      </c>
      <c r="AY77">
        <v>2.41714285714285E-2</v>
      </c>
      <c r="AZ77">
        <v>7</v>
      </c>
      <c r="BA77">
        <v>6.6679999999999906E-2</v>
      </c>
      <c r="BB77">
        <v>4</v>
      </c>
      <c r="BC77">
        <v>1.5885714285714201E-2</v>
      </c>
      <c r="BD77">
        <v>7</v>
      </c>
      <c r="BE77">
        <v>0.38832857142857102</v>
      </c>
      <c r="BF77">
        <v>7</v>
      </c>
      <c r="BG77">
        <v>0.70641999999999905</v>
      </c>
      <c r="BH77">
        <v>4</v>
      </c>
      <c r="BI77">
        <v>0.30561428571428501</v>
      </c>
      <c r="BJ77">
        <v>7</v>
      </c>
      <c r="BK77">
        <v>0.49558000000000002</v>
      </c>
      <c r="BL77">
        <v>4</v>
      </c>
      <c r="BM77">
        <v>0.78056000000000003</v>
      </c>
      <c r="BN77">
        <v>4</v>
      </c>
      <c r="BO77">
        <v>0.41309999999999902</v>
      </c>
      <c r="BP77">
        <v>7</v>
      </c>
      <c r="BQ77">
        <v>0.61003999999999903</v>
      </c>
      <c r="BR77">
        <v>4</v>
      </c>
      <c r="BS77">
        <v>0.95961999999999903</v>
      </c>
      <c r="BT77">
        <v>4</v>
      </c>
      <c r="BU77">
        <v>0.52778571428571397</v>
      </c>
      <c r="BV77">
        <v>7</v>
      </c>
    </row>
    <row r="78" spans="1:74">
      <c r="A78" s="19"/>
      <c r="B78" t="s">
        <v>518</v>
      </c>
      <c r="C78">
        <v>0.12280000000000001</v>
      </c>
      <c r="D78">
        <v>4</v>
      </c>
      <c r="E78">
        <v>0.81479999999999997</v>
      </c>
      <c r="F78">
        <v>6</v>
      </c>
      <c r="G78">
        <v>9.9499999999999894E-2</v>
      </c>
      <c r="H78">
        <v>4</v>
      </c>
      <c r="I78" s="2">
        <v>0</v>
      </c>
      <c r="K78" s="2">
        <v>0</v>
      </c>
      <c r="M78" s="2">
        <v>0</v>
      </c>
      <c r="O78" s="2">
        <v>0</v>
      </c>
      <c r="Q78" s="2">
        <v>0</v>
      </c>
      <c r="S78" s="2">
        <v>0</v>
      </c>
      <c r="U78">
        <v>0.34183333333333299</v>
      </c>
      <c r="V78">
        <v>4</v>
      </c>
      <c r="W78">
        <v>0.94443333333333301</v>
      </c>
      <c r="X78">
        <v>4</v>
      </c>
      <c r="Y78">
        <v>0.20899999999999999</v>
      </c>
      <c r="Z78">
        <v>4</v>
      </c>
      <c r="AA78" s="2">
        <v>0</v>
      </c>
      <c r="AC78" s="2">
        <v>0</v>
      </c>
      <c r="AE78" s="2">
        <v>0</v>
      </c>
      <c r="AG78" s="2">
        <v>0</v>
      </c>
      <c r="AI78" s="2">
        <v>0</v>
      </c>
      <c r="AK78" s="2">
        <v>0</v>
      </c>
      <c r="AM78">
        <v>8.5599999999999996E-2</v>
      </c>
      <c r="AN78">
        <v>4</v>
      </c>
      <c r="AO78">
        <v>0.23075999999999999</v>
      </c>
      <c r="AP78">
        <v>5</v>
      </c>
      <c r="AQ78">
        <v>5.8866666666666602E-2</v>
      </c>
      <c r="AR78">
        <v>6</v>
      </c>
      <c r="AS78">
        <v>9.1333333333333301E-3</v>
      </c>
      <c r="AT78">
        <v>4</v>
      </c>
      <c r="AU78">
        <v>8.3333333333333301E-2</v>
      </c>
      <c r="AV78">
        <v>4</v>
      </c>
      <c r="AW78">
        <v>4.8333333333333301E-3</v>
      </c>
      <c r="AX78">
        <v>4</v>
      </c>
      <c r="AY78" s="2">
        <v>0</v>
      </c>
      <c r="BA78" s="2">
        <v>0</v>
      </c>
      <c r="BC78" s="2">
        <v>0</v>
      </c>
      <c r="BE78">
        <v>0.36456666666666598</v>
      </c>
      <c r="BF78">
        <v>6</v>
      </c>
      <c r="BG78">
        <v>0.73859999999999904</v>
      </c>
      <c r="BH78">
        <v>4</v>
      </c>
      <c r="BI78">
        <v>0.270166666666666</v>
      </c>
      <c r="BJ78">
        <v>6</v>
      </c>
      <c r="BK78">
        <v>7.0580000000000004E-2</v>
      </c>
      <c r="BL78">
        <v>5</v>
      </c>
      <c r="BM78">
        <v>0.3</v>
      </c>
      <c r="BN78">
        <v>5</v>
      </c>
      <c r="BO78">
        <v>4.3466666666666598E-2</v>
      </c>
      <c r="BP78">
        <v>4</v>
      </c>
      <c r="BQ78" s="2">
        <v>0</v>
      </c>
      <c r="BS78" s="2">
        <v>0</v>
      </c>
      <c r="BU78" s="2">
        <v>0</v>
      </c>
    </row>
    <row r="79" spans="1:74">
      <c r="A79" s="19"/>
      <c r="B79" t="s">
        <v>519</v>
      </c>
      <c r="C79">
        <v>0.25139999999999901</v>
      </c>
      <c r="D79">
        <v>4</v>
      </c>
      <c r="E79">
        <v>0.33485999999999999</v>
      </c>
      <c r="F79">
        <v>4</v>
      </c>
      <c r="G79">
        <v>0.21895999999999999</v>
      </c>
      <c r="H79">
        <v>4</v>
      </c>
      <c r="I79">
        <v>0.2147</v>
      </c>
      <c r="J79">
        <v>4</v>
      </c>
      <c r="K79">
        <v>0.26389999999999902</v>
      </c>
      <c r="L79">
        <v>4</v>
      </c>
      <c r="M79">
        <v>0.2</v>
      </c>
      <c r="N79">
        <v>4</v>
      </c>
      <c r="O79">
        <v>0.15751999999999999</v>
      </c>
      <c r="P79">
        <v>4</v>
      </c>
      <c r="Q79">
        <v>0.31428</v>
      </c>
      <c r="R79">
        <v>4</v>
      </c>
      <c r="S79">
        <v>0.13335</v>
      </c>
      <c r="T79">
        <v>5</v>
      </c>
      <c r="U79">
        <v>0.66305999999999998</v>
      </c>
      <c r="V79">
        <v>4</v>
      </c>
      <c r="W79">
        <v>0.76014000000000004</v>
      </c>
      <c r="X79">
        <v>4</v>
      </c>
      <c r="Y79">
        <v>0.58948</v>
      </c>
      <c r="Z79">
        <v>4</v>
      </c>
      <c r="AA79">
        <v>0.58072000000000001</v>
      </c>
      <c r="AB79">
        <v>4</v>
      </c>
      <c r="AC79">
        <v>0.682499999999999</v>
      </c>
      <c r="AD79">
        <v>4</v>
      </c>
      <c r="AE79">
        <v>0.50713999999999904</v>
      </c>
      <c r="AF79">
        <v>4</v>
      </c>
      <c r="AG79">
        <v>0.51434999999999997</v>
      </c>
      <c r="AH79">
        <v>5</v>
      </c>
      <c r="AI79">
        <v>0.64585000000000004</v>
      </c>
      <c r="AJ79">
        <v>5</v>
      </c>
      <c r="AK79">
        <v>0.43335000000000001</v>
      </c>
      <c r="AL79">
        <v>5</v>
      </c>
      <c r="AM79">
        <v>0.21939999999999901</v>
      </c>
      <c r="AN79">
        <v>4</v>
      </c>
      <c r="AO79">
        <v>0.42230000000000001</v>
      </c>
      <c r="AP79">
        <v>4</v>
      </c>
      <c r="AQ79">
        <v>0.15714</v>
      </c>
      <c r="AR79">
        <v>4</v>
      </c>
      <c r="AS79">
        <v>0.20202000000000001</v>
      </c>
      <c r="AT79">
        <v>4</v>
      </c>
      <c r="AU79">
        <v>0.35333999999999999</v>
      </c>
      <c r="AV79">
        <v>4</v>
      </c>
      <c r="AW79">
        <v>0.15096000000000001</v>
      </c>
      <c r="AX79">
        <v>4</v>
      </c>
      <c r="AY79">
        <v>0.1537</v>
      </c>
      <c r="AZ79">
        <v>4</v>
      </c>
      <c r="BA79">
        <v>0.53810000000000002</v>
      </c>
      <c r="BB79">
        <v>4</v>
      </c>
      <c r="BC79">
        <v>9.6750000000000003E-2</v>
      </c>
      <c r="BD79">
        <v>5</v>
      </c>
      <c r="BE79">
        <v>0.62438000000000005</v>
      </c>
      <c r="BF79">
        <v>4</v>
      </c>
      <c r="BG79">
        <v>0.89239999999999997</v>
      </c>
      <c r="BH79">
        <v>4</v>
      </c>
      <c r="BI79">
        <v>0.48927999999999999</v>
      </c>
      <c r="BJ79">
        <v>4</v>
      </c>
      <c r="BK79">
        <v>0.57882</v>
      </c>
      <c r="BL79">
        <v>4</v>
      </c>
      <c r="BM79">
        <v>0.81665999999999905</v>
      </c>
      <c r="BN79">
        <v>4</v>
      </c>
      <c r="BO79">
        <v>0.45490000000000003</v>
      </c>
      <c r="BP79">
        <v>4</v>
      </c>
      <c r="BQ79">
        <v>0.53059999999999996</v>
      </c>
      <c r="BR79">
        <v>5</v>
      </c>
      <c r="BS79">
        <v>0.94445000000000001</v>
      </c>
      <c r="BT79">
        <v>5</v>
      </c>
      <c r="BU79">
        <v>0.379</v>
      </c>
      <c r="BV79">
        <v>5</v>
      </c>
    </row>
    <row r="80" spans="1:74">
      <c r="A80" s="19"/>
      <c r="B80" t="s">
        <v>520</v>
      </c>
      <c r="C80">
        <v>0.15890000000000001</v>
      </c>
      <c r="D80">
        <v>4</v>
      </c>
      <c r="E80">
        <v>0.17421111111111101</v>
      </c>
      <c r="F80">
        <v>3</v>
      </c>
      <c r="G80">
        <v>0.17235555555555501</v>
      </c>
      <c r="H80">
        <v>3</v>
      </c>
      <c r="I80">
        <v>0.25196666666666601</v>
      </c>
      <c r="J80">
        <v>4</v>
      </c>
      <c r="K80">
        <v>0.19369999999999901</v>
      </c>
      <c r="L80">
        <v>4</v>
      </c>
      <c r="M80">
        <v>0.36109999999999998</v>
      </c>
      <c r="N80">
        <v>4</v>
      </c>
      <c r="O80">
        <v>0.37009999999999998</v>
      </c>
      <c r="P80">
        <v>4</v>
      </c>
      <c r="Q80">
        <v>0.275666666666666</v>
      </c>
      <c r="R80">
        <v>3</v>
      </c>
      <c r="S80">
        <v>0.59089999999999998</v>
      </c>
      <c r="T80">
        <v>4</v>
      </c>
      <c r="U80">
        <v>0.56940000000000002</v>
      </c>
      <c r="V80">
        <v>3</v>
      </c>
      <c r="W80">
        <v>0.68869999999999998</v>
      </c>
      <c r="X80">
        <v>4</v>
      </c>
      <c r="Y80">
        <v>0.51141111111111104</v>
      </c>
      <c r="Z80">
        <v>3</v>
      </c>
      <c r="AA80">
        <v>0.78803333333333303</v>
      </c>
      <c r="AB80">
        <v>5</v>
      </c>
      <c r="AC80">
        <v>0.91083333333333305</v>
      </c>
      <c r="AD80">
        <v>5</v>
      </c>
      <c r="AE80">
        <v>0.72219999999999995</v>
      </c>
      <c r="AF80">
        <v>4</v>
      </c>
      <c r="AG80">
        <v>0.96596666666666597</v>
      </c>
      <c r="AH80">
        <v>5</v>
      </c>
      <c r="AI80">
        <v>0.98093333333333299</v>
      </c>
      <c r="AJ80">
        <v>4</v>
      </c>
      <c r="AK80">
        <v>0.95450000000000002</v>
      </c>
      <c r="AL80">
        <v>5</v>
      </c>
      <c r="AM80">
        <v>0.16300000000000001</v>
      </c>
      <c r="AN80">
        <v>4</v>
      </c>
      <c r="AO80">
        <v>0.25101111111111102</v>
      </c>
      <c r="AP80">
        <v>3</v>
      </c>
      <c r="AQ80">
        <v>0.1221</v>
      </c>
      <c r="AR80">
        <v>4</v>
      </c>
      <c r="AS80">
        <v>0.27053333333333301</v>
      </c>
      <c r="AT80">
        <v>4</v>
      </c>
      <c r="AU80">
        <v>0.31290000000000001</v>
      </c>
      <c r="AV80">
        <v>4</v>
      </c>
      <c r="AW80">
        <v>0.23860000000000001</v>
      </c>
      <c r="AX80">
        <v>4</v>
      </c>
      <c r="AY80">
        <v>0.40666666666666601</v>
      </c>
      <c r="AZ80">
        <v>4</v>
      </c>
      <c r="BA80">
        <v>0.43556666666666599</v>
      </c>
      <c r="BB80">
        <v>4</v>
      </c>
      <c r="BC80">
        <v>0.38179999999999997</v>
      </c>
      <c r="BD80">
        <v>4</v>
      </c>
      <c r="BE80">
        <v>0.492933333333333</v>
      </c>
      <c r="BF80">
        <v>4</v>
      </c>
      <c r="BG80">
        <v>0.82879999999999898</v>
      </c>
      <c r="BH80">
        <v>4</v>
      </c>
      <c r="BI80">
        <v>0.35529999999999901</v>
      </c>
      <c r="BJ80">
        <v>3</v>
      </c>
      <c r="BK80">
        <v>0.6603</v>
      </c>
      <c r="BL80">
        <v>4</v>
      </c>
      <c r="BM80">
        <v>0.94443333333333301</v>
      </c>
      <c r="BN80">
        <v>4</v>
      </c>
      <c r="BO80">
        <v>0.50760000000000005</v>
      </c>
      <c r="BP80">
        <v>4</v>
      </c>
      <c r="BQ80">
        <v>0.73560000000000003</v>
      </c>
      <c r="BR80">
        <v>4</v>
      </c>
      <c r="BS80">
        <v>1</v>
      </c>
      <c r="BT80">
        <v>4</v>
      </c>
      <c r="BU80">
        <v>0.58179999999999998</v>
      </c>
      <c r="BV80">
        <v>4</v>
      </c>
    </row>
    <row r="81" spans="1:74">
      <c r="A81" s="19"/>
      <c r="B81" t="s">
        <v>521</v>
      </c>
      <c r="C81">
        <v>5.6942857142857101E-2</v>
      </c>
      <c r="D81">
        <v>7</v>
      </c>
      <c r="E81">
        <v>6.5199999999999994E-2</v>
      </c>
      <c r="F81">
        <v>4</v>
      </c>
      <c r="G81">
        <v>6.2514285714285703E-2</v>
      </c>
      <c r="H81">
        <v>7</v>
      </c>
      <c r="I81">
        <v>7.9957142857142796E-2</v>
      </c>
      <c r="J81">
        <v>7</v>
      </c>
      <c r="K81">
        <v>9.6328571428571402E-2</v>
      </c>
      <c r="L81">
        <v>4</v>
      </c>
      <c r="M81">
        <v>0.100014285714285</v>
      </c>
      <c r="N81">
        <v>7</v>
      </c>
      <c r="O81">
        <v>8.3433333333333304E-2</v>
      </c>
      <c r="P81">
        <v>6</v>
      </c>
      <c r="Q81">
        <v>9.5214285714285696E-2</v>
      </c>
      <c r="R81">
        <v>7</v>
      </c>
      <c r="S81">
        <v>9.5200000000000007E-2</v>
      </c>
      <c r="T81">
        <v>6</v>
      </c>
      <c r="U81">
        <v>0.36078571428571399</v>
      </c>
      <c r="V81">
        <v>7</v>
      </c>
      <c r="W81">
        <v>0.31801428571428503</v>
      </c>
      <c r="X81">
        <v>7</v>
      </c>
      <c r="Y81">
        <v>0.44132857142857101</v>
      </c>
      <c r="Z81">
        <v>7</v>
      </c>
      <c r="AA81">
        <v>0.42759999999999998</v>
      </c>
      <c r="AB81">
        <v>7</v>
      </c>
      <c r="AC81">
        <v>0.39522857142857099</v>
      </c>
      <c r="AD81">
        <v>7</v>
      </c>
      <c r="AE81">
        <v>0.49998571428571398</v>
      </c>
      <c r="AF81">
        <v>7</v>
      </c>
      <c r="AG81">
        <v>0.43564999999999998</v>
      </c>
      <c r="AH81">
        <v>6</v>
      </c>
      <c r="AI81">
        <v>0.45387142857142798</v>
      </c>
      <c r="AJ81">
        <v>7</v>
      </c>
      <c r="AK81">
        <v>0.46033333333333298</v>
      </c>
      <c r="AL81">
        <v>6</v>
      </c>
      <c r="AM81">
        <v>4.9114285714285701E-2</v>
      </c>
      <c r="AN81">
        <v>7</v>
      </c>
      <c r="AO81">
        <v>6.7028571428571396E-2</v>
      </c>
      <c r="AP81">
        <v>4</v>
      </c>
      <c r="AQ81">
        <v>4.2499999999999899E-2</v>
      </c>
      <c r="AR81">
        <v>7</v>
      </c>
      <c r="AS81">
        <v>7.1785714285714203E-2</v>
      </c>
      <c r="AT81">
        <v>7</v>
      </c>
      <c r="AU81">
        <v>0.101528571428571</v>
      </c>
      <c r="AV81">
        <v>4</v>
      </c>
      <c r="AW81">
        <v>6.9599999999999995E-2</v>
      </c>
      <c r="AX81">
        <v>7</v>
      </c>
      <c r="AY81">
        <v>5.44833333333333E-2</v>
      </c>
      <c r="AZ81">
        <v>6</v>
      </c>
      <c r="BA81">
        <v>8.4633333333333297E-2</v>
      </c>
      <c r="BB81">
        <v>6</v>
      </c>
      <c r="BC81">
        <v>4.385E-2</v>
      </c>
      <c r="BD81">
        <v>6</v>
      </c>
      <c r="BE81">
        <v>0.309785714285714</v>
      </c>
      <c r="BF81">
        <v>7</v>
      </c>
      <c r="BG81">
        <v>0.32997142857142803</v>
      </c>
      <c r="BH81">
        <v>7</v>
      </c>
      <c r="BI81">
        <v>0.30548571428571403</v>
      </c>
      <c r="BJ81">
        <v>7</v>
      </c>
      <c r="BK81">
        <v>0.38062857142857098</v>
      </c>
      <c r="BL81">
        <v>7</v>
      </c>
      <c r="BM81">
        <v>0.40389999999999998</v>
      </c>
      <c r="BN81">
        <v>7</v>
      </c>
      <c r="BO81">
        <v>0.38177142857142798</v>
      </c>
      <c r="BP81">
        <v>7</v>
      </c>
      <c r="BQ81">
        <v>0.35046666666666598</v>
      </c>
      <c r="BR81">
        <v>6</v>
      </c>
      <c r="BS81">
        <v>0.44030000000000002</v>
      </c>
      <c r="BT81">
        <v>7</v>
      </c>
      <c r="BU81">
        <v>0.32748333333333302</v>
      </c>
      <c r="BV81">
        <v>6</v>
      </c>
    </row>
    <row r="82" spans="1:74">
      <c r="A82" s="19"/>
      <c r="B82" t="s">
        <v>522</v>
      </c>
      <c r="C82">
        <v>0.15675714285714201</v>
      </c>
      <c r="D82">
        <v>7</v>
      </c>
      <c r="E82">
        <v>0.25742500000000001</v>
      </c>
      <c r="F82">
        <v>5</v>
      </c>
      <c r="G82">
        <v>0.220142857142857</v>
      </c>
      <c r="H82">
        <v>7</v>
      </c>
      <c r="I82">
        <v>0.16431999999999899</v>
      </c>
      <c r="J82">
        <v>6</v>
      </c>
      <c r="K82">
        <v>0.29488750000000002</v>
      </c>
      <c r="L82">
        <v>5</v>
      </c>
      <c r="M82">
        <v>0.23702857142857101</v>
      </c>
      <c r="N82">
        <v>7</v>
      </c>
      <c r="O82">
        <v>0.22431999999999999</v>
      </c>
      <c r="P82">
        <v>6</v>
      </c>
      <c r="Q82">
        <v>0.27907499999999902</v>
      </c>
      <c r="R82">
        <v>5</v>
      </c>
      <c r="S82">
        <v>0.23151428571428501</v>
      </c>
      <c r="T82">
        <v>7</v>
      </c>
      <c r="U82">
        <v>0.49424285714285698</v>
      </c>
      <c r="V82">
        <v>7</v>
      </c>
      <c r="W82">
        <v>0.48438571428571398</v>
      </c>
      <c r="X82">
        <v>7</v>
      </c>
      <c r="Y82">
        <v>0.53392857142857097</v>
      </c>
      <c r="Z82">
        <v>7</v>
      </c>
      <c r="AA82">
        <v>0.46328571428571402</v>
      </c>
      <c r="AB82">
        <v>7</v>
      </c>
      <c r="AC82">
        <v>0.46527499999999999</v>
      </c>
      <c r="AD82">
        <v>5</v>
      </c>
      <c r="AE82">
        <v>0.48698571428571402</v>
      </c>
      <c r="AF82">
        <v>7</v>
      </c>
      <c r="AG82">
        <v>0.55896250000000003</v>
      </c>
      <c r="AH82">
        <v>5</v>
      </c>
      <c r="AI82">
        <v>0.53786</v>
      </c>
      <c r="AJ82">
        <v>6</v>
      </c>
      <c r="AK82">
        <v>0.62067499999999998</v>
      </c>
      <c r="AL82">
        <v>5</v>
      </c>
      <c r="AM82">
        <v>0.124571428571428</v>
      </c>
      <c r="AN82">
        <v>7</v>
      </c>
      <c r="AO82">
        <v>0.17724285714285701</v>
      </c>
      <c r="AP82">
        <v>7</v>
      </c>
      <c r="AQ82">
        <v>0.102842857142857</v>
      </c>
      <c r="AR82">
        <v>7</v>
      </c>
      <c r="AS82">
        <v>0.151428571428571</v>
      </c>
      <c r="AT82">
        <v>7</v>
      </c>
      <c r="AU82">
        <v>0.21898571428571401</v>
      </c>
      <c r="AV82">
        <v>7</v>
      </c>
      <c r="AW82">
        <v>0.13569999999999999</v>
      </c>
      <c r="AX82">
        <v>7</v>
      </c>
      <c r="AY82">
        <v>0.169671428571428</v>
      </c>
      <c r="AZ82">
        <v>7</v>
      </c>
      <c r="BA82">
        <v>0.36336000000000002</v>
      </c>
      <c r="BB82">
        <v>6</v>
      </c>
      <c r="BC82">
        <v>0.13035714285714201</v>
      </c>
      <c r="BD82">
        <v>7</v>
      </c>
      <c r="BE82">
        <v>0.39558571428571399</v>
      </c>
      <c r="BF82">
        <v>7</v>
      </c>
      <c r="BG82">
        <v>0.61834285714285697</v>
      </c>
      <c r="BH82">
        <v>7</v>
      </c>
      <c r="BI82">
        <v>0.29744285714285701</v>
      </c>
      <c r="BJ82">
        <v>7</v>
      </c>
      <c r="BK82">
        <v>0.44075714285714201</v>
      </c>
      <c r="BL82">
        <v>7</v>
      </c>
      <c r="BM82">
        <v>0.59917142857142802</v>
      </c>
      <c r="BN82">
        <v>7</v>
      </c>
      <c r="BO82">
        <v>0.35474285714285703</v>
      </c>
      <c r="BP82">
        <v>7</v>
      </c>
      <c r="BQ82">
        <v>0.4130625</v>
      </c>
      <c r="BR82">
        <v>5</v>
      </c>
      <c r="BS82">
        <v>0.63790000000000002</v>
      </c>
      <c r="BT82">
        <v>5</v>
      </c>
      <c r="BU82">
        <v>0.3125</v>
      </c>
      <c r="BV82">
        <v>5</v>
      </c>
    </row>
  </sheetData>
  <mergeCells count="12">
    <mergeCell ref="A10:A21"/>
    <mergeCell ref="AM1:BV1"/>
    <mergeCell ref="A22:A48"/>
    <mergeCell ref="A49:A69"/>
    <mergeCell ref="A70:A82"/>
    <mergeCell ref="A4:A5"/>
    <mergeCell ref="A6:A9"/>
    <mergeCell ref="C2:S2"/>
    <mergeCell ref="AM2:BC2"/>
    <mergeCell ref="BD2:BV2"/>
    <mergeCell ref="T2:AL2"/>
    <mergeCell ref="C1:A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topLeftCell="A25" workbookViewId="0">
      <selection activeCell="AQ4" sqref="AQ4"/>
    </sheetView>
  </sheetViews>
  <sheetFormatPr baseColWidth="10" defaultRowHeight="15" x14ac:dyDescent="0"/>
  <cols>
    <col min="2" max="2" width="5.1640625" customWidth="1"/>
    <col min="3" max="3" width="4.1640625" customWidth="1"/>
    <col min="4" max="4" width="4.1640625" hidden="1" customWidth="1"/>
    <col min="5" max="5" width="4.1640625" customWidth="1"/>
    <col min="6" max="6" width="4.1640625" hidden="1" customWidth="1"/>
    <col min="7" max="7" width="4.1640625" customWidth="1"/>
    <col min="8" max="8" width="4.1640625" hidden="1" customWidth="1"/>
    <col min="9" max="9" width="4.1640625" customWidth="1"/>
    <col min="10" max="10" width="4.1640625" hidden="1" customWidth="1"/>
    <col min="11" max="11" width="4.1640625" customWidth="1"/>
    <col min="12" max="12" width="4.1640625" hidden="1" customWidth="1"/>
    <col min="13" max="13" width="4.1640625" customWidth="1"/>
    <col min="14" max="14" width="4.1640625" hidden="1" customWidth="1"/>
    <col min="15" max="15" width="4.1640625" customWidth="1"/>
    <col min="16" max="16" width="4.1640625" hidden="1" customWidth="1"/>
    <col min="17" max="17" width="4.1640625" customWidth="1"/>
    <col min="18" max="18" width="4.1640625" hidden="1" customWidth="1"/>
    <col min="19" max="19" width="4.1640625" customWidth="1"/>
    <col min="20" max="20" width="4.1640625" hidden="1" customWidth="1"/>
    <col min="21" max="21" width="4.1640625" customWidth="1"/>
    <col min="22" max="22" width="4.1640625" hidden="1" customWidth="1"/>
    <col min="23" max="23" width="4.1640625" customWidth="1"/>
    <col min="24" max="24" width="4.1640625" hidden="1" customWidth="1"/>
    <col min="25" max="25" width="4.1640625" customWidth="1"/>
    <col min="26" max="26" width="4.1640625" hidden="1" customWidth="1"/>
    <col min="27" max="27" width="4.1640625" customWidth="1"/>
    <col min="28" max="28" width="4.1640625" hidden="1" customWidth="1"/>
    <col min="29" max="29" width="4.1640625" customWidth="1"/>
    <col min="30" max="30" width="4.1640625" hidden="1" customWidth="1"/>
    <col min="31" max="31" width="4.1640625" customWidth="1"/>
    <col min="32" max="32" width="4.1640625" hidden="1" customWidth="1"/>
    <col min="33" max="33" width="4.1640625" customWidth="1"/>
    <col min="34" max="34" width="4.1640625" hidden="1" customWidth="1"/>
    <col min="35" max="35" width="4.1640625" customWidth="1"/>
    <col min="36" max="36" width="4.1640625" hidden="1" customWidth="1"/>
    <col min="37" max="37" width="4.1640625" customWidth="1"/>
    <col min="38" max="38" width="4.1640625" hidden="1" customWidth="1"/>
    <col min="39" max="39" width="4.1640625" customWidth="1"/>
    <col min="40" max="40" width="4.1640625" hidden="1" customWidth="1"/>
    <col min="41" max="41" width="4.1640625" customWidth="1"/>
    <col min="42" max="42" width="4.1640625" hidden="1" customWidth="1"/>
    <col min="43" max="43" width="4.1640625" customWidth="1"/>
    <col min="44" max="44" width="4.1640625" hidden="1" customWidth="1"/>
    <col min="45" max="45" width="4.1640625" customWidth="1"/>
    <col min="46" max="46" width="4.1640625" hidden="1" customWidth="1"/>
    <col min="47" max="47" width="4.1640625" customWidth="1"/>
    <col min="48" max="48" width="4.1640625" hidden="1" customWidth="1"/>
    <col min="49" max="49" width="4.1640625" customWidth="1"/>
    <col min="50" max="50" width="4.1640625" hidden="1" customWidth="1"/>
    <col min="51" max="51" width="4.1640625" customWidth="1"/>
    <col min="52" max="52" width="4.1640625" hidden="1" customWidth="1"/>
    <col min="53" max="53" width="4.1640625" customWidth="1"/>
    <col min="54" max="54" width="4.1640625" hidden="1" customWidth="1"/>
    <col min="55" max="55" width="4.1640625" customWidth="1"/>
    <col min="56" max="56" width="4.1640625" hidden="1" customWidth="1"/>
    <col min="57" max="57" width="4.1640625" customWidth="1"/>
    <col min="58" max="58" width="4.1640625" hidden="1" customWidth="1"/>
    <col min="59" max="59" width="4.1640625" customWidth="1"/>
    <col min="60" max="60" width="4.1640625" hidden="1" customWidth="1"/>
    <col min="61" max="61" width="4.1640625" customWidth="1"/>
    <col min="62" max="62" width="4.1640625" hidden="1" customWidth="1"/>
    <col min="63" max="63" width="4.1640625" customWidth="1"/>
    <col min="64" max="64" width="4.1640625" hidden="1" customWidth="1"/>
    <col min="65" max="65" width="4.1640625" customWidth="1"/>
    <col min="66" max="66" width="4.1640625" hidden="1" customWidth="1"/>
    <col min="67" max="67" width="4.1640625" customWidth="1"/>
    <col min="68" max="68" width="4.1640625" hidden="1" customWidth="1"/>
    <col min="69" max="69" width="4.1640625" customWidth="1"/>
    <col min="70" max="70" width="4.1640625" hidden="1" customWidth="1"/>
    <col min="71" max="71" width="4.1640625" customWidth="1"/>
    <col min="72" max="72" width="4.1640625" hidden="1" customWidth="1"/>
    <col min="73" max="73" width="4.1640625" customWidth="1"/>
    <col min="74" max="74" width="4.1640625" hidden="1" customWidth="1"/>
  </cols>
  <sheetData>
    <row r="1" spans="1:74">
      <c r="C1" s="13" t="s">
        <v>58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4" t="s">
        <v>88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</row>
    <row r="2" spans="1:74"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 t="s">
        <v>11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7" t="s">
        <v>10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8" t="s">
        <v>11</v>
      </c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>
      <c r="B3" t="s">
        <v>0</v>
      </c>
      <c r="C3" t="s">
        <v>1</v>
      </c>
      <c r="E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9</v>
      </c>
      <c r="S3" t="s">
        <v>8</v>
      </c>
      <c r="U3" t="s">
        <v>1</v>
      </c>
      <c r="W3" t="s">
        <v>2</v>
      </c>
      <c r="Y3" t="s">
        <v>3</v>
      </c>
      <c r="AA3" t="s">
        <v>4</v>
      </c>
      <c r="AC3" t="s">
        <v>5</v>
      </c>
      <c r="AE3" t="s">
        <v>6</v>
      </c>
      <c r="AG3" t="s">
        <v>7</v>
      </c>
      <c r="AI3" t="s">
        <v>9</v>
      </c>
      <c r="AK3" t="s">
        <v>8</v>
      </c>
      <c r="AM3" t="s">
        <v>1</v>
      </c>
      <c r="AO3" t="s">
        <v>2</v>
      </c>
      <c r="AQ3" t="s">
        <v>3</v>
      </c>
      <c r="AS3" t="s">
        <v>4</v>
      </c>
      <c r="AU3" t="s">
        <v>5</v>
      </c>
      <c r="AW3" t="s">
        <v>6</v>
      </c>
      <c r="AY3" t="s">
        <v>7</v>
      </c>
      <c r="BA3" t="s">
        <v>9</v>
      </c>
      <c r="BC3" t="s">
        <v>8</v>
      </c>
      <c r="BE3" t="s">
        <v>1</v>
      </c>
      <c r="BG3" t="s">
        <v>2</v>
      </c>
      <c r="BI3" t="s">
        <v>3</v>
      </c>
      <c r="BK3" t="s">
        <v>4</v>
      </c>
      <c r="BM3" t="s">
        <v>5</v>
      </c>
      <c r="BO3" t="s">
        <v>6</v>
      </c>
      <c r="BQ3" t="s">
        <v>7</v>
      </c>
      <c r="BS3" t="s">
        <v>9</v>
      </c>
      <c r="BU3" t="s">
        <v>8</v>
      </c>
    </row>
    <row r="4" spans="1:74">
      <c r="A4" s="24" t="s">
        <v>653</v>
      </c>
      <c r="B4" t="s">
        <v>655</v>
      </c>
      <c r="C4">
        <v>7.7439999999999995E-2</v>
      </c>
      <c r="D4">
        <v>8</v>
      </c>
      <c r="E4">
        <v>0.22653999999999999</v>
      </c>
      <c r="F4">
        <v>8</v>
      </c>
      <c r="G4">
        <v>8.6759999999999907E-2</v>
      </c>
      <c r="H4">
        <v>8</v>
      </c>
      <c r="I4">
        <v>8.5199999999999998E-2</v>
      </c>
      <c r="J4">
        <v>8</v>
      </c>
      <c r="K4">
        <v>0.233259999999999</v>
      </c>
      <c r="L4">
        <v>8</v>
      </c>
      <c r="M4">
        <v>0.12902</v>
      </c>
      <c r="N4">
        <v>8</v>
      </c>
      <c r="O4">
        <v>0.152999999999999</v>
      </c>
      <c r="P4">
        <v>9</v>
      </c>
      <c r="Q4">
        <v>0.13117999999999999</v>
      </c>
      <c r="R4">
        <v>7</v>
      </c>
      <c r="S4">
        <v>0.22222</v>
      </c>
      <c r="T4">
        <v>9</v>
      </c>
      <c r="U4">
        <v>0.52914000000000005</v>
      </c>
      <c r="V4">
        <v>2</v>
      </c>
      <c r="W4">
        <v>0.91425999999999996</v>
      </c>
      <c r="X4">
        <v>0</v>
      </c>
      <c r="Y4">
        <v>0.51319999999999999</v>
      </c>
      <c r="Z4">
        <v>2</v>
      </c>
      <c r="AA4">
        <v>0.66625999999999996</v>
      </c>
      <c r="AB4">
        <v>0</v>
      </c>
      <c r="AC4">
        <v>0.94284000000000001</v>
      </c>
      <c r="AD4">
        <v>0</v>
      </c>
      <c r="AE4">
        <v>0.66449999999999998</v>
      </c>
      <c r="AF4">
        <v>8</v>
      </c>
      <c r="AG4">
        <v>0.92723999999999995</v>
      </c>
      <c r="AH4">
        <v>3</v>
      </c>
      <c r="AI4">
        <v>0.94284000000000001</v>
      </c>
      <c r="AJ4">
        <v>0</v>
      </c>
      <c r="AK4">
        <v>0.97777999999999898</v>
      </c>
      <c r="AL4">
        <v>3</v>
      </c>
      <c r="AM4">
        <v>6.8820000000000006E-2</v>
      </c>
      <c r="AN4">
        <v>0</v>
      </c>
      <c r="AO4">
        <v>0.15962000000000001</v>
      </c>
      <c r="AP4">
        <v>5</v>
      </c>
      <c r="AQ4">
        <v>5.6419999999999998E-2</v>
      </c>
      <c r="AR4">
        <v>0</v>
      </c>
      <c r="AS4">
        <v>9.4799999999999995E-2</v>
      </c>
      <c r="AT4">
        <v>8</v>
      </c>
      <c r="AU4">
        <v>0.13386000000000001</v>
      </c>
      <c r="AV4">
        <v>5</v>
      </c>
      <c r="AW4">
        <v>0.10378</v>
      </c>
      <c r="AX4">
        <v>8</v>
      </c>
      <c r="AY4">
        <v>0.17116000000000001</v>
      </c>
      <c r="AZ4">
        <v>9</v>
      </c>
      <c r="BA4">
        <v>0.22123999999999899</v>
      </c>
      <c r="BB4">
        <v>2</v>
      </c>
      <c r="BC4">
        <v>0.16189999999999999</v>
      </c>
      <c r="BD4">
        <v>9</v>
      </c>
      <c r="BE4">
        <v>0.47871999999999998</v>
      </c>
      <c r="BF4">
        <v>0</v>
      </c>
      <c r="BG4">
        <v>0.77615999999999996</v>
      </c>
      <c r="BH4">
        <v>2</v>
      </c>
      <c r="BI4">
        <v>0.38590000000000002</v>
      </c>
      <c r="BJ4">
        <v>0</v>
      </c>
      <c r="BK4">
        <v>0.60760000000000003</v>
      </c>
      <c r="BL4">
        <v>2</v>
      </c>
      <c r="BM4">
        <v>0.75989999999999902</v>
      </c>
      <c r="BN4">
        <v>2</v>
      </c>
      <c r="BO4">
        <v>0.58228000000000002</v>
      </c>
      <c r="BP4">
        <v>0</v>
      </c>
      <c r="BQ4">
        <v>0.85231999999999997</v>
      </c>
      <c r="BR4">
        <v>1</v>
      </c>
      <c r="BS4">
        <v>1</v>
      </c>
      <c r="BT4">
        <v>2</v>
      </c>
      <c r="BU4">
        <v>0.78569999999999995</v>
      </c>
      <c r="BV4">
        <v>0</v>
      </c>
    </row>
    <row r="5" spans="1:74">
      <c r="A5" s="24"/>
      <c r="B5" t="s">
        <v>675</v>
      </c>
      <c r="C5">
        <v>5.8999999999999999E-3</v>
      </c>
      <c r="D5">
        <v>7</v>
      </c>
      <c r="E5">
        <v>4.7800000000000004E-3</v>
      </c>
      <c r="F5">
        <v>7</v>
      </c>
      <c r="G5">
        <v>7.7000000000000002E-3</v>
      </c>
      <c r="H5">
        <v>7</v>
      </c>
      <c r="I5">
        <v>8.0000000000000002E-3</v>
      </c>
      <c r="J5">
        <v>7</v>
      </c>
      <c r="K5">
        <v>6.1799999999999997E-3</v>
      </c>
      <c r="L5">
        <v>7</v>
      </c>
      <c r="M5">
        <v>1.132E-2</v>
      </c>
      <c r="N5">
        <v>7</v>
      </c>
      <c r="O5">
        <v>1.4460000000000001E-2</v>
      </c>
      <c r="P5">
        <v>7</v>
      </c>
      <c r="Q5">
        <v>1.3639999999999999E-2</v>
      </c>
      <c r="R5">
        <v>7</v>
      </c>
      <c r="S5">
        <v>1.538E-2</v>
      </c>
      <c r="T5">
        <v>7</v>
      </c>
      <c r="U5">
        <v>7.0179999999999895E-2</v>
      </c>
      <c r="V5">
        <v>7</v>
      </c>
      <c r="W5">
        <v>8.9520000000000002E-2</v>
      </c>
      <c r="X5">
        <v>7</v>
      </c>
      <c r="Y5">
        <v>6.1539999999999997E-2</v>
      </c>
      <c r="Z5">
        <v>7</v>
      </c>
      <c r="AA5">
        <v>8.8700000000000001E-2</v>
      </c>
      <c r="AB5">
        <v>7</v>
      </c>
      <c r="AC5">
        <v>9.2520000000000005E-2</v>
      </c>
      <c r="AD5">
        <v>7</v>
      </c>
      <c r="AE5">
        <v>8.6779999999999996E-2</v>
      </c>
      <c r="AF5">
        <v>7</v>
      </c>
      <c r="AG5">
        <v>0.10532</v>
      </c>
      <c r="AH5">
        <v>7</v>
      </c>
      <c r="AI5">
        <v>9.5339999999999994E-2</v>
      </c>
      <c r="AJ5">
        <v>7</v>
      </c>
      <c r="AK5">
        <v>0.11796</v>
      </c>
      <c r="AL5">
        <v>7</v>
      </c>
      <c r="AM5">
        <v>3.7220000000000003E-2</v>
      </c>
      <c r="AN5">
        <v>4</v>
      </c>
      <c r="AO5">
        <v>4.8860000000000001E-2</v>
      </c>
      <c r="AP5">
        <v>4</v>
      </c>
      <c r="AQ5">
        <v>3.1019999999999999E-2</v>
      </c>
      <c r="AR5">
        <v>4</v>
      </c>
      <c r="AS5">
        <v>2.39199999999999E-2</v>
      </c>
      <c r="AT5">
        <v>3</v>
      </c>
      <c r="AU5">
        <v>2.8539999999999999E-2</v>
      </c>
      <c r="AV5">
        <v>3</v>
      </c>
      <c r="AW5">
        <v>2.0559999999999998E-2</v>
      </c>
      <c r="AX5">
        <v>3</v>
      </c>
      <c r="AY5">
        <v>2.0080000000000001E-2</v>
      </c>
      <c r="AZ5">
        <v>7</v>
      </c>
      <c r="BA5">
        <v>7.5759999999999994E-2</v>
      </c>
      <c r="BB5">
        <v>5</v>
      </c>
      <c r="BC5">
        <v>1.5800000000000002E-2</v>
      </c>
      <c r="BD5">
        <v>7</v>
      </c>
      <c r="BE5">
        <v>0.13208</v>
      </c>
      <c r="BF5">
        <v>3</v>
      </c>
      <c r="BG5">
        <v>0.29176000000000002</v>
      </c>
      <c r="BH5">
        <v>3</v>
      </c>
      <c r="BI5">
        <v>8.6620000000000003E-2</v>
      </c>
      <c r="BJ5">
        <v>3</v>
      </c>
      <c r="BK5">
        <v>0.1467</v>
      </c>
      <c r="BL5">
        <v>3</v>
      </c>
      <c r="BM5">
        <v>0.2853</v>
      </c>
      <c r="BN5">
        <v>3</v>
      </c>
      <c r="BO5">
        <v>0.10468</v>
      </c>
      <c r="BP5">
        <v>3</v>
      </c>
      <c r="BQ5">
        <v>0.16439999999999999</v>
      </c>
      <c r="BR5">
        <v>3</v>
      </c>
      <c r="BS5">
        <v>0.38801999999999998</v>
      </c>
      <c r="BT5">
        <v>3</v>
      </c>
      <c r="BU5">
        <v>0.123679999999999</v>
      </c>
      <c r="BV5">
        <v>3</v>
      </c>
    </row>
    <row r="6" spans="1:74">
      <c r="A6" s="25" t="s">
        <v>654</v>
      </c>
      <c r="B6" t="s">
        <v>682</v>
      </c>
      <c r="C6">
        <v>7.0580000000000004E-2</v>
      </c>
      <c r="D6">
        <v>1</v>
      </c>
      <c r="E6">
        <v>0.16</v>
      </c>
      <c r="F6">
        <v>2</v>
      </c>
      <c r="G6">
        <v>5.0019999999999898E-2</v>
      </c>
      <c r="H6">
        <v>6</v>
      </c>
      <c r="I6">
        <v>0.11903999999999899</v>
      </c>
      <c r="J6">
        <v>1</v>
      </c>
      <c r="K6">
        <v>0.16</v>
      </c>
      <c r="L6">
        <v>2</v>
      </c>
      <c r="M6">
        <v>0.10908</v>
      </c>
      <c r="N6">
        <v>1</v>
      </c>
      <c r="O6">
        <v>2.3519999999999999E-2</v>
      </c>
      <c r="P6">
        <v>6</v>
      </c>
      <c r="Q6">
        <v>1.3339999999999999E-2</v>
      </c>
      <c r="R6">
        <v>6</v>
      </c>
      <c r="S6">
        <v>0.1</v>
      </c>
      <c r="T6">
        <v>6</v>
      </c>
      <c r="U6">
        <v>0.53337999999999997</v>
      </c>
      <c r="V6">
        <v>2</v>
      </c>
      <c r="W6">
        <v>0.75334000000000001</v>
      </c>
      <c r="X6">
        <v>2</v>
      </c>
      <c r="Y6">
        <v>0.6</v>
      </c>
      <c r="Z6">
        <v>6</v>
      </c>
      <c r="AA6">
        <v>0.69086000000000003</v>
      </c>
      <c r="AB6">
        <v>2</v>
      </c>
      <c r="AC6">
        <v>0.75334000000000001</v>
      </c>
      <c r="AD6">
        <v>2</v>
      </c>
      <c r="AE6">
        <v>0.81817999999999902</v>
      </c>
      <c r="AF6">
        <v>6</v>
      </c>
      <c r="AG6">
        <v>0.43124000000000001</v>
      </c>
      <c r="AH6">
        <v>6</v>
      </c>
      <c r="AI6">
        <v>0.4</v>
      </c>
      <c r="AJ6">
        <v>3</v>
      </c>
      <c r="AK6">
        <v>1</v>
      </c>
      <c r="AL6">
        <v>6</v>
      </c>
      <c r="AM6">
        <v>0.1845</v>
      </c>
      <c r="AN6">
        <v>8</v>
      </c>
      <c r="AO6">
        <v>0.88</v>
      </c>
      <c r="AP6">
        <v>2</v>
      </c>
      <c r="AQ6">
        <v>0.13044</v>
      </c>
      <c r="AR6">
        <v>7</v>
      </c>
      <c r="AS6">
        <v>0.25513999999999998</v>
      </c>
      <c r="AT6">
        <v>8</v>
      </c>
      <c r="AU6">
        <v>0.88</v>
      </c>
      <c r="AV6">
        <v>2</v>
      </c>
      <c r="AW6">
        <v>0.20932000000000001</v>
      </c>
      <c r="AX6">
        <v>8</v>
      </c>
      <c r="AY6">
        <v>0.26178000000000001</v>
      </c>
      <c r="AZ6">
        <v>8</v>
      </c>
      <c r="BA6">
        <v>0.36887999999999999</v>
      </c>
      <c r="BB6">
        <v>7</v>
      </c>
      <c r="BC6">
        <v>0.204179999999999</v>
      </c>
      <c r="BD6">
        <v>8</v>
      </c>
      <c r="BE6">
        <v>0.47420000000000001</v>
      </c>
      <c r="BF6">
        <v>6</v>
      </c>
      <c r="BG6">
        <v>1</v>
      </c>
      <c r="BH6">
        <v>2</v>
      </c>
      <c r="BI6">
        <v>0.35943999999999998</v>
      </c>
      <c r="BJ6">
        <v>6</v>
      </c>
      <c r="BK6">
        <v>0.60304000000000002</v>
      </c>
      <c r="BL6">
        <v>6</v>
      </c>
      <c r="BM6">
        <v>0.96</v>
      </c>
      <c r="BN6">
        <v>2</v>
      </c>
      <c r="BO6">
        <v>0.53255999999999903</v>
      </c>
      <c r="BP6">
        <v>6</v>
      </c>
      <c r="BQ6">
        <v>0.60017999999999905</v>
      </c>
      <c r="BR6">
        <v>9</v>
      </c>
      <c r="BS6">
        <v>0.93462000000000001</v>
      </c>
      <c r="BT6">
        <v>10</v>
      </c>
      <c r="BU6">
        <v>0.48333999999999999</v>
      </c>
      <c r="BV6">
        <v>8</v>
      </c>
    </row>
    <row r="7" spans="1:74">
      <c r="A7" s="25"/>
      <c r="B7" t="s">
        <v>694</v>
      </c>
      <c r="C7">
        <v>0.33531999999999901</v>
      </c>
      <c r="D7">
        <v>6</v>
      </c>
      <c r="E7">
        <v>0.62249999999999905</v>
      </c>
      <c r="F7">
        <v>1</v>
      </c>
      <c r="G7">
        <v>0.31425999999999998</v>
      </c>
      <c r="H7">
        <v>6</v>
      </c>
      <c r="I7">
        <v>0.32929999999999998</v>
      </c>
      <c r="J7">
        <v>6</v>
      </c>
      <c r="K7">
        <v>0.68001999999999996</v>
      </c>
      <c r="L7">
        <v>1</v>
      </c>
      <c r="M7">
        <v>0.29499999999999998</v>
      </c>
      <c r="N7">
        <v>6</v>
      </c>
      <c r="O7" s="2">
        <v>0</v>
      </c>
      <c r="Q7" s="2">
        <v>0</v>
      </c>
      <c r="S7" s="2">
        <v>0</v>
      </c>
      <c r="U7">
        <v>0.52629999999999999</v>
      </c>
      <c r="V7">
        <v>0</v>
      </c>
      <c r="W7">
        <v>1</v>
      </c>
      <c r="X7">
        <v>0</v>
      </c>
      <c r="Y7">
        <v>0.36665999999999999</v>
      </c>
      <c r="Z7">
        <v>0</v>
      </c>
      <c r="AA7">
        <v>0.49059999999999998</v>
      </c>
      <c r="AB7">
        <v>0</v>
      </c>
      <c r="AC7">
        <v>1</v>
      </c>
      <c r="AD7">
        <v>0</v>
      </c>
      <c r="AE7">
        <v>0.33499999999999902</v>
      </c>
      <c r="AF7">
        <v>0</v>
      </c>
      <c r="AG7">
        <v>3.4999999999999899E-2</v>
      </c>
      <c r="AH7">
        <v>0</v>
      </c>
      <c r="AI7">
        <v>9.5380000000000006E-2</v>
      </c>
      <c r="AJ7">
        <v>0</v>
      </c>
      <c r="AK7">
        <v>2.21999999999999E-2</v>
      </c>
      <c r="AL7">
        <v>0</v>
      </c>
      <c r="AM7">
        <v>0.15626000000000001</v>
      </c>
      <c r="AN7">
        <v>6</v>
      </c>
      <c r="AO7">
        <v>0.70286000000000004</v>
      </c>
      <c r="AP7">
        <v>0</v>
      </c>
      <c r="AQ7">
        <v>9.4359999999999999E-2</v>
      </c>
      <c r="AR7">
        <v>6</v>
      </c>
      <c r="AS7">
        <v>0.22212000000000001</v>
      </c>
      <c r="AT7">
        <v>6</v>
      </c>
      <c r="AU7">
        <v>0.68001999999999996</v>
      </c>
      <c r="AV7">
        <v>1</v>
      </c>
      <c r="AW7">
        <v>0.15054000000000001</v>
      </c>
      <c r="AX7">
        <v>6</v>
      </c>
      <c r="AY7">
        <v>8.0180000000000001E-2</v>
      </c>
      <c r="AZ7">
        <v>8</v>
      </c>
      <c r="BA7">
        <v>0.18085999999999999</v>
      </c>
      <c r="BB7">
        <v>8</v>
      </c>
      <c r="BC7">
        <v>5.2060000000000002E-2</v>
      </c>
      <c r="BD7">
        <v>8</v>
      </c>
      <c r="BE7">
        <v>0.249359999999999</v>
      </c>
      <c r="BF7">
        <v>6</v>
      </c>
      <c r="BG7">
        <v>1</v>
      </c>
      <c r="BH7">
        <v>1</v>
      </c>
      <c r="BI7">
        <v>0.15379999999999999</v>
      </c>
      <c r="BJ7">
        <v>6</v>
      </c>
      <c r="BK7">
        <v>0.35277999999999998</v>
      </c>
      <c r="BL7">
        <v>6</v>
      </c>
      <c r="BM7">
        <v>1</v>
      </c>
      <c r="BN7">
        <v>1</v>
      </c>
      <c r="BO7">
        <v>0.25591999999999998</v>
      </c>
      <c r="BP7">
        <v>8</v>
      </c>
      <c r="BQ7">
        <v>0.24657999999999999</v>
      </c>
      <c r="BR7">
        <v>8</v>
      </c>
      <c r="BS7">
        <v>0.52666000000000002</v>
      </c>
      <c r="BT7">
        <v>0</v>
      </c>
      <c r="BU7">
        <v>0.16439999999999999</v>
      </c>
      <c r="BV7">
        <v>8</v>
      </c>
    </row>
    <row r="8" spans="1:74">
      <c r="A8" s="25"/>
      <c r="B8" t="s">
        <v>707</v>
      </c>
      <c r="C8">
        <v>0.34799999999999998</v>
      </c>
      <c r="D8">
        <v>7</v>
      </c>
      <c r="E8">
        <v>0.40079999999999999</v>
      </c>
      <c r="F8">
        <v>8</v>
      </c>
      <c r="G8">
        <v>0.43018000000000001</v>
      </c>
      <c r="H8">
        <v>7</v>
      </c>
      <c r="I8">
        <v>0.33960000000000001</v>
      </c>
      <c r="J8">
        <v>7</v>
      </c>
      <c r="K8">
        <v>0.37287999999999999</v>
      </c>
      <c r="L8">
        <v>8</v>
      </c>
      <c r="M8">
        <v>0.45644000000000001</v>
      </c>
      <c r="N8">
        <v>7</v>
      </c>
      <c r="O8">
        <v>0.39057999999999998</v>
      </c>
      <c r="P8">
        <v>7</v>
      </c>
      <c r="Q8">
        <v>0.38178000000000001</v>
      </c>
      <c r="R8">
        <v>8</v>
      </c>
      <c r="S8">
        <v>0.42942000000000002</v>
      </c>
      <c r="T8">
        <v>7</v>
      </c>
      <c r="U8">
        <v>0.86639999999999995</v>
      </c>
      <c r="V8">
        <v>7</v>
      </c>
      <c r="W8">
        <v>0.92774000000000001</v>
      </c>
      <c r="X8">
        <v>8</v>
      </c>
      <c r="Y8">
        <v>0.98109999999999997</v>
      </c>
      <c r="Z8">
        <v>7</v>
      </c>
      <c r="AA8">
        <v>0.84529999999999905</v>
      </c>
      <c r="AB8">
        <v>7</v>
      </c>
      <c r="AC8">
        <v>0.91454000000000002</v>
      </c>
      <c r="AD8">
        <v>8</v>
      </c>
      <c r="AE8">
        <v>1</v>
      </c>
      <c r="AF8">
        <v>7</v>
      </c>
      <c r="AG8">
        <v>0.86307999999999996</v>
      </c>
      <c r="AH8">
        <v>7</v>
      </c>
      <c r="AI8">
        <v>0.96</v>
      </c>
      <c r="AJ8">
        <v>8</v>
      </c>
      <c r="AK8">
        <v>1</v>
      </c>
      <c r="AL8">
        <v>7</v>
      </c>
      <c r="AM8">
        <v>0.16541999999999901</v>
      </c>
      <c r="AN8">
        <v>7</v>
      </c>
      <c r="AO8">
        <v>0.38519999999999999</v>
      </c>
      <c r="AP8">
        <v>8</v>
      </c>
      <c r="AQ8">
        <v>0.1076</v>
      </c>
      <c r="AR8">
        <v>8</v>
      </c>
      <c r="AS8">
        <v>0.21027999999999999</v>
      </c>
      <c r="AT8">
        <v>7</v>
      </c>
      <c r="AU8">
        <v>0.39200000000000002</v>
      </c>
      <c r="AV8">
        <v>8</v>
      </c>
      <c r="AW8">
        <v>0.15056</v>
      </c>
      <c r="AX8">
        <v>7</v>
      </c>
      <c r="AY8">
        <v>0.21728</v>
      </c>
      <c r="AZ8">
        <v>7</v>
      </c>
      <c r="BA8">
        <v>0.46714</v>
      </c>
      <c r="BB8">
        <v>8</v>
      </c>
      <c r="BC8">
        <v>0.14304</v>
      </c>
      <c r="BD8">
        <v>7</v>
      </c>
      <c r="BE8">
        <v>0.40155999999999997</v>
      </c>
      <c r="BF8">
        <v>7</v>
      </c>
      <c r="BG8">
        <v>0.91864000000000001</v>
      </c>
      <c r="BH8">
        <v>8</v>
      </c>
      <c r="BI8">
        <v>0.25888</v>
      </c>
      <c r="BJ8">
        <v>7</v>
      </c>
      <c r="BK8">
        <v>0.52315999999999996</v>
      </c>
      <c r="BL8">
        <v>7</v>
      </c>
      <c r="BM8">
        <v>0.92574000000000001</v>
      </c>
      <c r="BN8">
        <v>8</v>
      </c>
      <c r="BO8">
        <v>0.36809999999999998</v>
      </c>
      <c r="BP8">
        <v>7</v>
      </c>
      <c r="BQ8">
        <v>0.53847999999999996</v>
      </c>
      <c r="BR8">
        <v>7</v>
      </c>
      <c r="BS8">
        <v>0.98341999999999996</v>
      </c>
      <c r="BT8">
        <v>7</v>
      </c>
      <c r="BU8">
        <v>0.37222</v>
      </c>
      <c r="BV8">
        <v>8</v>
      </c>
    </row>
    <row r="9" spans="1:74">
      <c r="A9" s="25"/>
      <c r="B9" t="s">
        <v>723</v>
      </c>
      <c r="C9">
        <v>4.7980000000000002E-2</v>
      </c>
      <c r="D9">
        <v>4</v>
      </c>
      <c r="E9">
        <v>4.9919999999999999E-2</v>
      </c>
      <c r="F9">
        <v>6</v>
      </c>
      <c r="G9">
        <v>5.7619999999999998E-2</v>
      </c>
      <c r="H9">
        <v>4</v>
      </c>
      <c r="I9">
        <v>6.472E-2</v>
      </c>
      <c r="J9">
        <v>4</v>
      </c>
      <c r="K9">
        <v>6.2539999999999998E-2</v>
      </c>
      <c r="L9">
        <v>6</v>
      </c>
      <c r="M9">
        <v>8.0960000000000004E-2</v>
      </c>
      <c r="N9">
        <v>4</v>
      </c>
      <c r="O9">
        <v>0.13596</v>
      </c>
      <c r="P9">
        <v>4</v>
      </c>
      <c r="Q9">
        <v>0.17435999999999999</v>
      </c>
      <c r="R9">
        <v>6</v>
      </c>
      <c r="S9">
        <v>0.16192000000000001</v>
      </c>
      <c r="T9">
        <v>4</v>
      </c>
      <c r="U9">
        <v>0.14774000000000001</v>
      </c>
      <c r="V9">
        <v>4</v>
      </c>
      <c r="W9">
        <v>0.180419999999999</v>
      </c>
      <c r="X9">
        <v>4</v>
      </c>
      <c r="Y9">
        <v>0.13897999999999999</v>
      </c>
      <c r="Z9">
        <v>4</v>
      </c>
      <c r="AA9">
        <v>0.15351999999999999</v>
      </c>
      <c r="AB9">
        <v>4</v>
      </c>
      <c r="AC9">
        <v>0.20236000000000001</v>
      </c>
      <c r="AD9">
        <v>4</v>
      </c>
      <c r="AE9">
        <v>0.13331999999999999</v>
      </c>
      <c r="AF9">
        <v>4</v>
      </c>
      <c r="AG9">
        <v>0.24</v>
      </c>
      <c r="AH9">
        <v>4</v>
      </c>
      <c r="AI9">
        <v>0.4</v>
      </c>
      <c r="AJ9">
        <v>4</v>
      </c>
      <c r="AK9">
        <v>0.19048000000000001</v>
      </c>
      <c r="AL9">
        <v>4</v>
      </c>
      <c r="AM9">
        <v>5.2979999999999999E-2</v>
      </c>
      <c r="AN9">
        <v>4</v>
      </c>
      <c r="AO9">
        <v>7.5039999999999996E-2</v>
      </c>
      <c r="AP9">
        <v>4</v>
      </c>
      <c r="AQ9">
        <v>4.2299999999999997E-2</v>
      </c>
      <c r="AR9">
        <v>4</v>
      </c>
      <c r="AS9">
        <v>7.6219999999999996E-2</v>
      </c>
      <c r="AT9">
        <v>4</v>
      </c>
      <c r="AU9">
        <v>9.8839999999999997E-2</v>
      </c>
      <c r="AV9">
        <v>4</v>
      </c>
      <c r="AW9">
        <v>6.4079999999999998E-2</v>
      </c>
      <c r="AX9">
        <v>4</v>
      </c>
      <c r="AY9">
        <v>0.14884</v>
      </c>
      <c r="AZ9">
        <v>4</v>
      </c>
      <c r="BA9">
        <v>0.20644000000000001</v>
      </c>
      <c r="BB9">
        <v>4</v>
      </c>
      <c r="BC9">
        <v>0.12</v>
      </c>
      <c r="BD9">
        <v>4</v>
      </c>
      <c r="BE9">
        <v>0.1542</v>
      </c>
      <c r="BF9">
        <v>4</v>
      </c>
      <c r="BG9">
        <v>0.23791999999999999</v>
      </c>
      <c r="BH9">
        <v>4</v>
      </c>
      <c r="BI9">
        <v>0.12179999999999901</v>
      </c>
      <c r="BJ9">
        <v>4</v>
      </c>
      <c r="BK9">
        <v>0.1782</v>
      </c>
      <c r="BL9">
        <v>4</v>
      </c>
      <c r="BM9">
        <v>0.26601999999999998</v>
      </c>
      <c r="BN9">
        <v>4</v>
      </c>
      <c r="BO9">
        <v>0.14174</v>
      </c>
      <c r="BP9">
        <v>4</v>
      </c>
      <c r="BQ9">
        <v>0.23580000000000001</v>
      </c>
      <c r="BR9">
        <v>4</v>
      </c>
      <c r="BS9">
        <v>0.4</v>
      </c>
      <c r="BT9">
        <v>4</v>
      </c>
      <c r="BU9">
        <v>0.18182000000000001</v>
      </c>
      <c r="BV9">
        <v>4</v>
      </c>
    </row>
    <row r="10" spans="1:74">
      <c r="A10" s="22" t="s">
        <v>87</v>
      </c>
      <c r="B10" t="s">
        <v>12</v>
      </c>
      <c r="C10">
        <v>0.12064</v>
      </c>
      <c r="D10">
        <v>7</v>
      </c>
      <c r="E10">
        <v>9.5839999999999995E-2</v>
      </c>
      <c r="F10">
        <v>7</v>
      </c>
      <c r="G10">
        <v>0.16666</v>
      </c>
      <c r="H10">
        <v>7</v>
      </c>
      <c r="I10">
        <v>0.12064</v>
      </c>
      <c r="J10">
        <v>7</v>
      </c>
      <c r="K10">
        <v>9.5839999999999995E-2</v>
      </c>
      <c r="L10">
        <v>7</v>
      </c>
      <c r="M10">
        <v>0.16666</v>
      </c>
      <c r="N10">
        <v>7</v>
      </c>
      <c r="O10">
        <v>0.13832</v>
      </c>
      <c r="P10">
        <v>7</v>
      </c>
      <c r="Q10">
        <v>0.10113999999999999</v>
      </c>
      <c r="R10">
        <v>7</v>
      </c>
      <c r="S10">
        <v>0.22222</v>
      </c>
      <c r="T10">
        <v>7</v>
      </c>
      <c r="U10">
        <v>0.35383999999999999</v>
      </c>
      <c r="V10">
        <v>7</v>
      </c>
      <c r="W10">
        <v>0.32500000000000001</v>
      </c>
      <c r="X10">
        <v>7</v>
      </c>
      <c r="Y10">
        <v>0.4</v>
      </c>
      <c r="Z10">
        <v>7</v>
      </c>
      <c r="AA10">
        <v>0.35383999999999999</v>
      </c>
      <c r="AB10">
        <v>7</v>
      </c>
      <c r="AC10">
        <v>0.32500000000000001</v>
      </c>
      <c r="AD10">
        <v>7</v>
      </c>
      <c r="AE10">
        <v>0.4</v>
      </c>
      <c r="AF10">
        <v>7</v>
      </c>
      <c r="AG10">
        <v>0.35383999999999999</v>
      </c>
      <c r="AH10">
        <v>7</v>
      </c>
      <c r="AI10">
        <v>0.32500000000000001</v>
      </c>
      <c r="AJ10">
        <v>7</v>
      </c>
      <c r="AK10">
        <v>0.4</v>
      </c>
      <c r="AL10">
        <v>7</v>
      </c>
      <c r="AM10">
        <v>9.4700000000000006E-2</v>
      </c>
      <c r="AN10">
        <v>7</v>
      </c>
      <c r="AO10">
        <v>0.43334</v>
      </c>
      <c r="AP10">
        <v>7</v>
      </c>
      <c r="AQ10">
        <v>5.4699999999999999E-2</v>
      </c>
      <c r="AR10">
        <v>7</v>
      </c>
      <c r="AS10">
        <v>0.14699999999999999</v>
      </c>
      <c r="AT10">
        <v>7</v>
      </c>
      <c r="AU10">
        <v>0.43334</v>
      </c>
      <c r="AV10">
        <v>7</v>
      </c>
      <c r="AW10">
        <v>9.2759999999999995E-2</v>
      </c>
      <c r="AX10">
        <v>7</v>
      </c>
      <c r="AY10">
        <v>0.24051999999999901</v>
      </c>
      <c r="AZ10">
        <v>7</v>
      </c>
      <c r="BA10">
        <v>0.44318000000000002</v>
      </c>
      <c r="BB10">
        <v>7</v>
      </c>
      <c r="BC10">
        <v>0.17777999999999999</v>
      </c>
      <c r="BD10">
        <v>7</v>
      </c>
      <c r="BE10">
        <v>0.20227999999999999</v>
      </c>
      <c r="BF10">
        <v>7</v>
      </c>
      <c r="BG10">
        <v>1</v>
      </c>
      <c r="BH10">
        <v>6</v>
      </c>
      <c r="BI10">
        <v>0.11794</v>
      </c>
      <c r="BJ10">
        <v>7</v>
      </c>
      <c r="BK10">
        <v>0.31269999999999998</v>
      </c>
      <c r="BL10">
        <v>7</v>
      </c>
      <c r="BM10">
        <v>1</v>
      </c>
      <c r="BN10">
        <v>6</v>
      </c>
      <c r="BO10">
        <v>0.19996</v>
      </c>
      <c r="BP10">
        <v>7</v>
      </c>
      <c r="BQ10">
        <v>0.44869999999999999</v>
      </c>
      <c r="BR10">
        <v>7</v>
      </c>
      <c r="BS10">
        <v>1</v>
      </c>
      <c r="BT10">
        <v>5</v>
      </c>
      <c r="BU10">
        <v>0.31109999999999999</v>
      </c>
      <c r="BV10">
        <v>7</v>
      </c>
    </row>
    <row r="11" spans="1:74">
      <c r="A11" s="22"/>
      <c r="B11" t="s">
        <v>20</v>
      </c>
      <c r="C11" s="2">
        <v>0</v>
      </c>
      <c r="E11" s="2">
        <v>0</v>
      </c>
      <c r="G11" s="2">
        <v>0</v>
      </c>
      <c r="I11" t="s">
        <v>756</v>
      </c>
      <c r="J11" t="s">
        <v>15</v>
      </c>
      <c r="K11" t="s">
        <v>756</v>
      </c>
      <c r="L11" t="s">
        <v>59</v>
      </c>
      <c r="M11" t="s">
        <v>756</v>
      </c>
      <c r="N11" t="s">
        <v>59</v>
      </c>
      <c r="O11" t="s">
        <v>756</v>
      </c>
      <c r="P11" t="s">
        <v>15</v>
      </c>
      <c r="Q11" t="s">
        <v>756</v>
      </c>
      <c r="R11" t="s">
        <v>59</v>
      </c>
      <c r="S11" t="s">
        <v>756</v>
      </c>
      <c r="U11" s="2">
        <v>0</v>
      </c>
      <c r="W11" s="2">
        <v>0</v>
      </c>
      <c r="Y11" s="2">
        <v>0</v>
      </c>
      <c r="AA11" t="s">
        <v>756</v>
      </c>
      <c r="AB11" t="s">
        <v>15</v>
      </c>
      <c r="AC11" t="s">
        <v>756</v>
      </c>
      <c r="AD11" t="s">
        <v>59</v>
      </c>
      <c r="AE11" t="s">
        <v>756</v>
      </c>
      <c r="AF11" t="s">
        <v>59</v>
      </c>
      <c r="AG11" t="s">
        <v>756</v>
      </c>
      <c r="AH11" t="s">
        <v>15</v>
      </c>
      <c r="AI11" t="s">
        <v>756</v>
      </c>
      <c r="AJ11" t="s">
        <v>59</v>
      </c>
      <c r="AK11" t="s">
        <v>756</v>
      </c>
      <c r="AM11">
        <v>0.20024</v>
      </c>
      <c r="AN11">
        <v>4</v>
      </c>
      <c r="AO11">
        <v>0.57940000000000003</v>
      </c>
      <c r="AP11">
        <v>3</v>
      </c>
      <c r="AQ11">
        <v>0.12243999999999999</v>
      </c>
      <c r="AR11">
        <v>4</v>
      </c>
      <c r="AS11">
        <v>0.23943999999999999</v>
      </c>
      <c r="AT11">
        <v>3</v>
      </c>
      <c r="AU11">
        <v>1</v>
      </c>
      <c r="AV11">
        <v>7</v>
      </c>
      <c r="AW11">
        <v>0.14283999999999999</v>
      </c>
      <c r="AX11">
        <v>3</v>
      </c>
      <c r="AY11" s="2">
        <v>0</v>
      </c>
      <c r="BA11" s="2">
        <v>0</v>
      </c>
      <c r="BC11" s="2">
        <v>0</v>
      </c>
      <c r="BE11">
        <v>0.45685999999999999</v>
      </c>
      <c r="BF11">
        <v>4</v>
      </c>
      <c r="BG11">
        <v>1</v>
      </c>
      <c r="BH11">
        <v>3</v>
      </c>
      <c r="BI11">
        <v>0.29793999999999998</v>
      </c>
      <c r="BJ11">
        <v>4</v>
      </c>
      <c r="BK11">
        <v>0.55508000000000002</v>
      </c>
      <c r="BL11">
        <v>4</v>
      </c>
      <c r="BM11">
        <v>1</v>
      </c>
      <c r="BN11">
        <v>3</v>
      </c>
      <c r="BO11">
        <v>0.38574000000000003</v>
      </c>
      <c r="BP11">
        <v>4</v>
      </c>
      <c r="BQ11" s="2">
        <v>0</v>
      </c>
      <c r="BS11" s="2">
        <v>0</v>
      </c>
      <c r="BU11" s="2">
        <v>0</v>
      </c>
    </row>
    <row r="12" spans="1:74">
      <c r="A12" s="22"/>
      <c r="B12" t="s">
        <v>27</v>
      </c>
      <c r="C12" s="2">
        <v>0</v>
      </c>
      <c r="E12" s="2">
        <v>0</v>
      </c>
      <c r="G12" s="2">
        <v>0</v>
      </c>
      <c r="I12" s="2">
        <v>0</v>
      </c>
      <c r="K12" s="2">
        <v>0</v>
      </c>
      <c r="M12" s="2">
        <v>0</v>
      </c>
      <c r="O12" s="3" t="s">
        <v>756</v>
      </c>
      <c r="P12" t="s">
        <v>15</v>
      </c>
      <c r="Q12" s="3" t="s">
        <v>756</v>
      </c>
      <c r="R12" t="s">
        <v>59</v>
      </c>
      <c r="S12" s="3" t="s">
        <v>756</v>
      </c>
      <c r="U12" s="2">
        <v>0</v>
      </c>
      <c r="W12" s="2">
        <v>0</v>
      </c>
      <c r="Y12" s="2">
        <v>0</v>
      </c>
      <c r="AA12" s="2">
        <v>0</v>
      </c>
      <c r="AC12" s="2">
        <v>0</v>
      </c>
      <c r="AE12" s="2">
        <v>0</v>
      </c>
      <c r="AG12" s="3" t="s">
        <v>756</v>
      </c>
      <c r="AH12" t="s">
        <v>15</v>
      </c>
      <c r="AI12" s="3" t="s">
        <v>756</v>
      </c>
      <c r="AJ12" t="s">
        <v>59</v>
      </c>
      <c r="AK12" s="3" t="s">
        <v>756</v>
      </c>
      <c r="AM12">
        <v>1.77E-2</v>
      </c>
      <c r="AN12">
        <v>7</v>
      </c>
      <c r="AO12">
        <v>0.24665999999999899</v>
      </c>
      <c r="AP12">
        <v>3</v>
      </c>
      <c r="AQ12">
        <v>1.0019999999999999E-2</v>
      </c>
      <c r="AR12">
        <v>5</v>
      </c>
      <c r="AS12">
        <v>4.17999999999999E-2</v>
      </c>
      <c r="AT12">
        <v>7</v>
      </c>
      <c r="AU12">
        <v>0.24665999999999899</v>
      </c>
      <c r="AV12">
        <v>3</v>
      </c>
      <c r="AW12">
        <v>2.8559999999999999E-2</v>
      </c>
      <c r="AX12">
        <v>7</v>
      </c>
      <c r="AY12">
        <v>6.0899999999999899E-2</v>
      </c>
      <c r="AZ12">
        <v>7</v>
      </c>
      <c r="BA12">
        <v>8.2040000000000002E-2</v>
      </c>
      <c r="BB12">
        <v>6</v>
      </c>
      <c r="BC12">
        <v>0.05</v>
      </c>
      <c r="BD12">
        <v>7</v>
      </c>
      <c r="BE12">
        <v>0.10317999999999999</v>
      </c>
      <c r="BF12">
        <v>4</v>
      </c>
      <c r="BG12">
        <v>0.80999999999999905</v>
      </c>
      <c r="BH12">
        <v>3</v>
      </c>
      <c r="BI12">
        <v>5.6679999999999897E-2</v>
      </c>
      <c r="BJ12">
        <v>4</v>
      </c>
      <c r="BK12">
        <v>0.19911999999999999</v>
      </c>
      <c r="BL12">
        <v>7</v>
      </c>
      <c r="BM12">
        <v>0.78666000000000003</v>
      </c>
      <c r="BN12">
        <v>3</v>
      </c>
      <c r="BO12">
        <v>0.11899999999999999</v>
      </c>
      <c r="BP12">
        <v>7</v>
      </c>
      <c r="BQ12">
        <v>0.31047999999999998</v>
      </c>
      <c r="BR12">
        <v>7</v>
      </c>
      <c r="BS12">
        <v>0.78325999999999996</v>
      </c>
      <c r="BT12">
        <v>7</v>
      </c>
      <c r="BU12">
        <v>0.20830000000000001</v>
      </c>
      <c r="BV12">
        <v>7</v>
      </c>
    </row>
    <row r="13" spans="1:74">
      <c r="A13" s="22"/>
      <c r="B13" t="s">
        <v>30</v>
      </c>
      <c r="C13" s="2">
        <v>0</v>
      </c>
      <c r="E13" s="2">
        <v>0</v>
      </c>
      <c r="G13" s="2">
        <v>0</v>
      </c>
      <c r="I13" s="2">
        <v>0</v>
      </c>
      <c r="K13" s="2">
        <v>0</v>
      </c>
      <c r="M13" s="2">
        <v>0</v>
      </c>
      <c r="O13" s="3" t="s">
        <v>756</v>
      </c>
      <c r="P13" t="s">
        <v>15</v>
      </c>
      <c r="Q13" s="3" t="s">
        <v>756</v>
      </c>
      <c r="R13" t="s">
        <v>59</v>
      </c>
      <c r="S13" s="3" t="s">
        <v>756</v>
      </c>
      <c r="U13">
        <v>0.14094000000000001</v>
      </c>
      <c r="V13">
        <v>3</v>
      </c>
      <c r="W13">
        <v>0.12222</v>
      </c>
      <c r="X13">
        <v>3</v>
      </c>
      <c r="Y13">
        <v>0.17499999999999999</v>
      </c>
      <c r="Z13">
        <v>3</v>
      </c>
      <c r="AA13">
        <v>0.137679999999999</v>
      </c>
      <c r="AB13">
        <v>3</v>
      </c>
      <c r="AC13">
        <v>9.8239999999999994E-2</v>
      </c>
      <c r="AD13">
        <v>3</v>
      </c>
      <c r="AE13">
        <v>0.25716</v>
      </c>
      <c r="AF13">
        <v>3</v>
      </c>
      <c r="AG13" s="3" t="s">
        <v>756</v>
      </c>
      <c r="AH13" t="s">
        <v>15</v>
      </c>
      <c r="AI13" s="3" t="s">
        <v>756</v>
      </c>
      <c r="AJ13" t="s">
        <v>59</v>
      </c>
      <c r="AK13" s="3" t="s">
        <v>756</v>
      </c>
      <c r="AM13">
        <v>7.238E-2</v>
      </c>
      <c r="AN13">
        <v>3</v>
      </c>
      <c r="AO13">
        <v>0.36475999999999997</v>
      </c>
      <c r="AP13">
        <v>6</v>
      </c>
      <c r="AQ13">
        <v>4.3519999999999899E-2</v>
      </c>
      <c r="AR13">
        <v>3</v>
      </c>
      <c r="AS13">
        <v>0.11663999999999999</v>
      </c>
      <c r="AT13">
        <v>3</v>
      </c>
      <c r="AU13">
        <v>0.38512000000000002</v>
      </c>
      <c r="AV13">
        <v>6</v>
      </c>
      <c r="AW13">
        <v>7.6160000000000005E-2</v>
      </c>
      <c r="AX13">
        <v>3</v>
      </c>
      <c r="AY13">
        <v>0.11572</v>
      </c>
      <c r="AZ13">
        <v>5</v>
      </c>
      <c r="BA13">
        <v>0.75191999999999903</v>
      </c>
      <c r="BB13">
        <v>3</v>
      </c>
      <c r="BC13">
        <v>7.442E-2</v>
      </c>
      <c r="BD13">
        <v>5</v>
      </c>
      <c r="BE13">
        <v>0.23504</v>
      </c>
      <c r="BF13">
        <v>3</v>
      </c>
      <c r="BG13">
        <v>0.82441999999999904</v>
      </c>
      <c r="BH13">
        <v>3</v>
      </c>
      <c r="BI13">
        <v>0.13877999999999999</v>
      </c>
      <c r="BJ13">
        <v>3</v>
      </c>
      <c r="BK13">
        <v>0.36199999999999999</v>
      </c>
      <c r="BL13">
        <v>3</v>
      </c>
      <c r="BM13">
        <v>0.90332000000000001</v>
      </c>
      <c r="BN13">
        <v>6</v>
      </c>
      <c r="BO13">
        <v>0.23096</v>
      </c>
      <c r="BP13">
        <v>3</v>
      </c>
      <c r="BQ13">
        <v>0.28061999999999998</v>
      </c>
      <c r="BR13">
        <v>5</v>
      </c>
      <c r="BS13">
        <v>1</v>
      </c>
      <c r="BT13">
        <v>3</v>
      </c>
      <c r="BU13">
        <v>0.16739999999999999</v>
      </c>
      <c r="BV13">
        <v>5</v>
      </c>
    </row>
    <row r="14" spans="1:74">
      <c r="A14" s="22"/>
      <c r="B14" t="s">
        <v>35</v>
      </c>
      <c r="C14">
        <v>1.3480000000000001E-2</v>
      </c>
      <c r="D14">
        <v>3</v>
      </c>
      <c r="E14">
        <v>1.13999999999999E-2</v>
      </c>
      <c r="F14">
        <v>3</v>
      </c>
      <c r="G14">
        <v>1.7399999999999999E-2</v>
      </c>
      <c r="H14">
        <v>3</v>
      </c>
      <c r="I14">
        <v>1.7899999999999999E-2</v>
      </c>
      <c r="J14">
        <v>3</v>
      </c>
      <c r="K14">
        <v>1.13999999999999E-2</v>
      </c>
      <c r="L14">
        <v>3</v>
      </c>
      <c r="M14">
        <v>4.444E-2</v>
      </c>
      <c r="N14">
        <v>3</v>
      </c>
      <c r="O14" s="3" t="s">
        <v>756</v>
      </c>
      <c r="P14" t="s">
        <v>15</v>
      </c>
      <c r="Q14" s="3" t="s">
        <v>756</v>
      </c>
      <c r="R14" t="s">
        <v>59</v>
      </c>
      <c r="S14" s="3" t="s">
        <v>756</v>
      </c>
      <c r="U14">
        <v>7.5459999999999999E-2</v>
      </c>
      <c r="V14">
        <v>3</v>
      </c>
      <c r="W14">
        <v>4.904E-2</v>
      </c>
      <c r="X14">
        <v>3</v>
      </c>
      <c r="Y14">
        <v>0.18260000000000001</v>
      </c>
      <c r="Z14">
        <v>3</v>
      </c>
      <c r="AA14">
        <v>8.498E-2</v>
      </c>
      <c r="AB14">
        <v>3</v>
      </c>
      <c r="AC14">
        <v>4.904E-2</v>
      </c>
      <c r="AD14">
        <v>3</v>
      </c>
      <c r="AE14">
        <v>0.37778</v>
      </c>
      <c r="AF14">
        <v>3</v>
      </c>
      <c r="AG14" s="3" t="s">
        <v>756</v>
      </c>
      <c r="AH14" t="s">
        <v>15</v>
      </c>
      <c r="AI14" s="3" t="s">
        <v>756</v>
      </c>
      <c r="AJ14" t="s">
        <v>59</v>
      </c>
      <c r="AK14" s="3" t="s">
        <v>756</v>
      </c>
      <c r="AM14">
        <v>0.150339999999999</v>
      </c>
      <c r="AN14">
        <v>3</v>
      </c>
      <c r="AO14">
        <v>0.40082000000000001</v>
      </c>
      <c r="AP14">
        <v>3</v>
      </c>
      <c r="AQ14">
        <v>9.3859999999999999E-2</v>
      </c>
      <c r="AR14">
        <v>3</v>
      </c>
      <c r="AS14">
        <v>0.21379999999999999</v>
      </c>
      <c r="AT14">
        <v>3</v>
      </c>
      <c r="AU14">
        <v>0.41696</v>
      </c>
      <c r="AV14">
        <v>3</v>
      </c>
      <c r="AW14">
        <v>0.14835999999999999</v>
      </c>
      <c r="AX14">
        <v>4</v>
      </c>
      <c r="AY14">
        <v>0.27081999999999901</v>
      </c>
      <c r="AZ14">
        <v>4</v>
      </c>
      <c r="BA14">
        <v>0.38081999999999999</v>
      </c>
      <c r="BB14">
        <v>3</v>
      </c>
      <c r="BC14">
        <v>0.23049999999999901</v>
      </c>
      <c r="BD14">
        <v>4</v>
      </c>
      <c r="BE14">
        <v>0.42774000000000001</v>
      </c>
      <c r="BF14">
        <v>3</v>
      </c>
      <c r="BG14">
        <v>0.88205999999999996</v>
      </c>
      <c r="BH14">
        <v>5</v>
      </c>
      <c r="BI14">
        <v>0.28433999999999998</v>
      </c>
      <c r="BJ14">
        <v>3</v>
      </c>
      <c r="BK14">
        <v>0.58520000000000005</v>
      </c>
      <c r="BL14">
        <v>3</v>
      </c>
      <c r="BM14">
        <v>1</v>
      </c>
      <c r="BN14">
        <v>5</v>
      </c>
      <c r="BO14">
        <v>0.43439999999999901</v>
      </c>
      <c r="BP14">
        <v>3</v>
      </c>
      <c r="BQ14">
        <v>0.63937999999999995</v>
      </c>
      <c r="BR14">
        <v>4</v>
      </c>
      <c r="BS14">
        <v>0.963139999999999</v>
      </c>
      <c r="BT14">
        <v>3</v>
      </c>
      <c r="BU14">
        <v>0.51183999999999996</v>
      </c>
      <c r="BV14">
        <v>4</v>
      </c>
    </row>
    <row r="15" spans="1:74">
      <c r="A15" s="22"/>
      <c r="B15" t="s">
        <v>39</v>
      </c>
      <c r="C15">
        <v>0.371</v>
      </c>
      <c r="D15">
        <v>3</v>
      </c>
      <c r="E15">
        <v>0.48705999999999999</v>
      </c>
      <c r="F15">
        <v>3</v>
      </c>
      <c r="G15">
        <v>0.31669999999999998</v>
      </c>
      <c r="H15">
        <v>3</v>
      </c>
      <c r="I15">
        <v>0.371</v>
      </c>
      <c r="J15">
        <v>3</v>
      </c>
      <c r="K15">
        <v>0.48705999999999999</v>
      </c>
      <c r="L15">
        <v>3</v>
      </c>
      <c r="M15">
        <v>0.31669999999999998</v>
      </c>
      <c r="N15">
        <v>3</v>
      </c>
      <c r="O15">
        <v>0.371</v>
      </c>
      <c r="P15">
        <v>3</v>
      </c>
      <c r="Q15">
        <v>0.48705999999999999</v>
      </c>
      <c r="R15">
        <v>3</v>
      </c>
      <c r="S15">
        <v>0.31669999999999998</v>
      </c>
      <c r="T15">
        <v>3</v>
      </c>
      <c r="U15">
        <v>0.87397999999999998</v>
      </c>
      <c r="V15">
        <v>3</v>
      </c>
      <c r="W15">
        <v>0.81869999999999998</v>
      </c>
      <c r="X15">
        <v>3</v>
      </c>
      <c r="Y15">
        <v>0.95</v>
      </c>
      <c r="Z15">
        <v>3</v>
      </c>
      <c r="AA15">
        <v>0.87397999999999998</v>
      </c>
      <c r="AB15">
        <v>3</v>
      </c>
      <c r="AC15">
        <v>0.81869999999999998</v>
      </c>
      <c r="AD15">
        <v>3</v>
      </c>
      <c r="AE15">
        <v>0.95</v>
      </c>
      <c r="AF15">
        <v>3</v>
      </c>
      <c r="AG15">
        <v>0.87397999999999998</v>
      </c>
      <c r="AH15">
        <v>3</v>
      </c>
      <c r="AI15">
        <v>0.81869999999999998</v>
      </c>
      <c r="AJ15">
        <v>3</v>
      </c>
      <c r="AK15">
        <v>0.95</v>
      </c>
      <c r="AL15">
        <v>3</v>
      </c>
      <c r="AM15">
        <v>0.13539999999999999</v>
      </c>
      <c r="AN15">
        <v>3</v>
      </c>
      <c r="AO15">
        <v>0.57821999999999996</v>
      </c>
      <c r="AP15">
        <v>3</v>
      </c>
      <c r="AQ15">
        <v>7.7939999999999995E-2</v>
      </c>
      <c r="AR15">
        <v>3</v>
      </c>
      <c r="AS15">
        <v>0.28967999999999999</v>
      </c>
      <c r="AT15">
        <v>3</v>
      </c>
      <c r="AU15">
        <v>0.57821999999999996</v>
      </c>
      <c r="AV15">
        <v>3</v>
      </c>
      <c r="AW15">
        <v>0.2</v>
      </c>
      <c r="AX15">
        <v>3</v>
      </c>
      <c r="AY15">
        <v>0.33083999999999902</v>
      </c>
      <c r="AZ15">
        <v>3</v>
      </c>
      <c r="BA15">
        <v>0.57821999999999996</v>
      </c>
      <c r="BB15">
        <v>3</v>
      </c>
      <c r="BC15">
        <v>0.240899999999999</v>
      </c>
      <c r="BD15">
        <v>3</v>
      </c>
      <c r="BE15">
        <v>0.38096000000000002</v>
      </c>
      <c r="BF15">
        <v>3</v>
      </c>
      <c r="BG15">
        <v>0.9012</v>
      </c>
      <c r="BH15">
        <v>3</v>
      </c>
      <c r="BI15">
        <v>0.244119999999999</v>
      </c>
      <c r="BJ15">
        <v>3</v>
      </c>
      <c r="BK15">
        <v>0.73007999999999995</v>
      </c>
      <c r="BL15">
        <v>3</v>
      </c>
      <c r="BM15">
        <v>0.90833999999999904</v>
      </c>
      <c r="BN15">
        <v>3</v>
      </c>
      <c r="BO15">
        <v>0.62263999999999997</v>
      </c>
      <c r="BP15">
        <v>3</v>
      </c>
      <c r="BQ15">
        <v>0.81113999999999997</v>
      </c>
      <c r="BR15">
        <v>3</v>
      </c>
      <c r="BS15">
        <v>0.90833999999999904</v>
      </c>
      <c r="BT15">
        <v>3</v>
      </c>
      <c r="BU15">
        <v>0.75</v>
      </c>
      <c r="BV15">
        <v>3</v>
      </c>
    </row>
    <row r="16" spans="1:74">
      <c r="A16" s="22"/>
      <c r="B16" t="s">
        <v>45</v>
      </c>
      <c r="C16" s="2">
        <v>0</v>
      </c>
      <c r="E16" s="2">
        <v>0</v>
      </c>
      <c r="G16" s="2">
        <v>0</v>
      </c>
      <c r="I16" s="3" t="s">
        <v>756</v>
      </c>
      <c r="J16" t="s">
        <v>15</v>
      </c>
      <c r="K16" s="3" t="s">
        <v>756</v>
      </c>
      <c r="L16" t="s">
        <v>71</v>
      </c>
      <c r="M16" s="3" t="s">
        <v>756</v>
      </c>
      <c r="N16" t="s">
        <v>59</v>
      </c>
      <c r="O16" s="3" t="s">
        <v>756</v>
      </c>
      <c r="P16" t="s">
        <v>15</v>
      </c>
      <c r="Q16" s="3" t="s">
        <v>756</v>
      </c>
      <c r="R16" t="s">
        <v>59</v>
      </c>
      <c r="S16" s="3" t="s">
        <v>756</v>
      </c>
      <c r="U16" s="2">
        <v>0</v>
      </c>
      <c r="W16" s="2">
        <v>0</v>
      </c>
      <c r="Y16" s="2">
        <v>0</v>
      </c>
      <c r="AA16" s="3" t="s">
        <v>756</v>
      </c>
      <c r="AB16" t="s">
        <v>15</v>
      </c>
      <c r="AC16" s="3" t="s">
        <v>756</v>
      </c>
      <c r="AD16" t="s">
        <v>71</v>
      </c>
      <c r="AE16" s="3" t="s">
        <v>756</v>
      </c>
      <c r="AF16" t="s">
        <v>59</v>
      </c>
      <c r="AG16" s="3" t="s">
        <v>756</v>
      </c>
      <c r="AH16" t="s">
        <v>15</v>
      </c>
      <c r="AI16" s="3" t="s">
        <v>756</v>
      </c>
      <c r="AJ16" t="s">
        <v>59</v>
      </c>
      <c r="AK16" s="3" t="s">
        <v>756</v>
      </c>
      <c r="AM16">
        <v>8.7260000000000004E-2</v>
      </c>
      <c r="AN16">
        <v>3</v>
      </c>
      <c r="AO16">
        <v>0.47896</v>
      </c>
      <c r="AP16">
        <v>3</v>
      </c>
      <c r="AQ16">
        <v>4.8519999999999897E-2</v>
      </c>
      <c r="AR16">
        <v>3</v>
      </c>
      <c r="AS16">
        <v>0.12708</v>
      </c>
      <c r="AT16">
        <v>3</v>
      </c>
      <c r="AU16">
        <v>0.69762000000000002</v>
      </c>
      <c r="AV16">
        <v>3</v>
      </c>
      <c r="AW16">
        <v>7.5020000000000003E-2</v>
      </c>
      <c r="AX16">
        <v>3</v>
      </c>
      <c r="AY16" s="2">
        <v>0</v>
      </c>
      <c r="BA16" s="2">
        <v>0</v>
      </c>
      <c r="BC16" s="2">
        <v>0</v>
      </c>
      <c r="BE16">
        <v>0.2591</v>
      </c>
      <c r="BF16">
        <v>7</v>
      </c>
      <c r="BG16">
        <v>1</v>
      </c>
      <c r="BH16">
        <v>3</v>
      </c>
      <c r="BI16">
        <v>0.14998</v>
      </c>
      <c r="BJ16">
        <v>7</v>
      </c>
      <c r="BK16">
        <v>0.27939999999999998</v>
      </c>
      <c r="BL16">
        <v>3</v>
      </c>
      <c r="BM16">
        <v>1</v>
      </c>
      <c r="BN16">
        <v>3</v>
      </c>
      <c r="BO16">
        <v>0.16253999999999999</v>
      </c>
      <c r="BP16">
        <v>3</v>
      </c>
      <c r="BQ16" s="2">
        <v>0</v>
      </c>
      <c r="BS16" s="2">
        <v>0</v>
      </c>
      <c r="BU16" s="2">
        <v>0</v>
      </c>
    </row>
    <row r="17" spans="1:74">
      <c r="A17" s="22"/>
      <c r="B17" t="s">
        <v>47</v>
      </c>
      <c r="C17">
        <v>0.33801999999999999</v>
      </c>
      <c r="D17">
        <v>4</v>
      </c>
      <c r="E17">
        <v>0.37409999999999999</v>
      </c>
      <c r="F17">
        <v>3</v>
      </c>
      <c r="G17">
        <v>0.4</v>
      </c>
      <c r="H17">
        <v>4</v>
      </c>
      <c r="I17">
        <v>0.33801999999999999</v>
      </c>
      <c r="J17">
        <v>4</v>
      </c>
      <c r="K17">
        <v>0.37409999999999999</v>
      </c>
      <c r="L17">
        <v>3</v>
      </c>
      <c r="M17">
        <v>0.4</v>
      </c>
      <c r="N17">
        <v>4</v>
      </c>
      <c r="O17">
        <v>0.33801999999999999</v>
      </c>
      <c r="P17">
        <v>4</v>
      </c>
      <c r="Q17">
        <v>0.37409999999999999</v>
      </c>
      <c r="R17">
        <v>3</v>
      </c>
      <c r="S17">
        <v>0.4</v>
      </c>
      <c r="T17">
        <v>4</v>
      </c>
      <c r="U17">
        <v>0.76527999999999996</v>
      </c>
      <c r="V17">
        <v>4</v>
      </c>
      <c r="W17">
        <v>0.68844000000000005</v>
      </c>
      <c r="X17">
        <v>3</v>
      </c>
      <c r="Y17">
        <v>0.91999999999999904</v>
      </c>
      <c r="Z17">
        <v>4</v>
      </c>
      <c r="AA17">
        <v>0.76527999999999996</v>
      </c>
      <c r="AB17">
        <v>4</v>
      </c>
      <c r="AC17">
        <v>0.68844000000000005</v>
      </c>
      <c r="AD17">
        <v>3</v>
      </c>
      <c r="AE17">
        <v>0.91999999999999904</v>
      </c>
      <c r="AF17">
        <v>4</v>
      </c>
      <c r="AG17">
        <v>0.76527999999999996</v>
      </c>
      <c r="AH17">
        <v>4</v>
      </c>
      <c r="AI17">
        <v>0.68844000000000005</v>
      </c>
      <c r="AJ17">
        <v>3</v>
      </c>
      <c r="AK17">
        <v>0.91999999999999904</v>
      </c>
      <c r="AL17">
        <v>4</v>
      </c>
      <c r="AM17">
        <v>0.16173999999999999</v>
      </c>
      <c r="AN17">
        <v>4</v>
      </c>
      <c r="AO17">
        <v>0.61665999999999999</v>
      </c>
      <c r="AP17">
        <v>5</v>
      </c>
      <c r="AQ17">
        <v>9.7280000000000005E-2</v>
      </c>
      <c r="AR17">
        <v>4</v>
      </c>
      <c r="AS17">
        <v>0.32926</v>
      </c>
      <c r="AT17">
        <v>4</v>
      </c>
      <c r="AU17">
        <v>0.61665999999999999</v>
      </c>
      <c r="AV17">
        <v>5</v>
      </c>
      <c r="AW17">
        <v>0.24825999999999901</v>
      </c>
      <c r="AX17">
        <v>4</v>
      </c>
      <c r="AY17">
        <v>0.38263999999999998</v>
      </c>
      <c r="AZ17">
        <v>4</v>
      </c>
      <c r="BA17">
        <v>0.61665999999999999</v>
      </c>
      <c r="BB17">
        <v>5</v>
      </c>
      <c r="BC17">
        <v>0.31303999999999998</v>
      </c>
      <c r="BD17">
        <v>4</v>
      </c>
      <c r="BE17">
        <v>0.38331999999999999</v>
      </c>
      <c r="BF17">
        <v>4</v>
      </c>
      <c r="BG17">
        <v>0.95</v>
      </c>
      <c r="BH17">
        <v>3</v>
      </c>
      <c r="BI17">
        <v>0.24457999999999999</v>
      </c>
      <c r="BJ17">
        <v>4</v>
      </c>
      <c r="BK17">
        <v>0.73338000000000003</v>
      </c>
      <c r="BL17">
        <v>4</v>
      </c>
      <c r="BM17">
        <v>0.95</v>
      </c>
      <c r="BN17">
        <v>3</v>
      </c>
      <c r="BO17">
        <v>0.62414000000000003</v>
      </c>
      <c r="BP17">
        <v>4</v>
      </c>
      <c r="BQ17">
        <v>0.83575999999999995</v>
      </c>
      <c r="BR17">
        <v>4</v>
      </c>
      <c r="BS17">
        <v>0.95</v>
      </c>
      <c r="BT17">
        <v>3</v>
      </c>
      <c r="BU17">
        <v>0.76522000000000001</v>
      </c>
      <c r="BV17">
        <v>4</v>
      </c>
    </row>
    <row r="18" spans="1:74">
      <c r="A18" s="22"/>
      <c r="B18" t="s">
        <v>52</v>
      </c>
      <c r="C18" s="2">
        <v>0</v>
      </c>
      <c r="E18" s="2">
        <v>0</v>
      </c>
      <c r="G18" s="2">
        <v>0</v>
      </c>
      <c r="I18" s="2">
        <v>0</v>
      </c>
      <c r="K18" s="2">
        <v>0</v>
      </c>
      <c r="M18" s="2">
        <v>0</v>
      </c>
      <c r="O18" s="2">
        <v>0</v>
      </c>
      <c r="Q18" s="2">
        <v>0</v>
      </c>
      <c r="S18" s="2">
        <v>0</v>
      </c>
      <c r="U18" s="2">
        <v>0</v>
      </c>
      <c r="W18" s="2">
        <v>0</v>
      </c>
      <c r="Y18" s="2">
        <v>0</v>
      </c>
      <c r="AA18" s="2">
        <v>0</v>
      </c>
      <c r="AC18" s="2">
        <v>0</v>
      </c>
      <c r="AE18" s="2">
        <v>0</v>
      </c>
      <c r="AG18" s="2">
        <v>0</v>
      </c>
      <c r="AI18" s="2">
        <v>0</v>
      </c>
      <c r="AK18" s="2">
        <v>0</v>
      </c>
      <c r="AM18" s="2">
        <v>0</v>
      </c>
      <c r="AO18" s="2">
        <v>0</v>
      </c>
      <c r="AQ18" s="2">
        <v>0</v>
      </c>
      <c r="AS18" s="2">
        <v>0</v>
      </c>
      <c r="AU18" s="2">
        <v>0</v>
      </c>
      <c r="AW18" s="2">
        <v>0</v>
      </c>
      <c r="AY18" s="2">
        <v>0</v>
      </c>
      <c r="BA18" s="2">
        <v>0</v>
      </c>
      <c r="BC18" s="2">
        <v>0</v>
      </c>
      <c r="BE18" s="2">
        <v>0</v>
      </c>
      <c r="BG18" s="2">
        <v>0</v>
      </c>
      <c r="BI18" s="2">
        <v>0</v>
      </c>
      <c r="BK18" s="2">
        <v>0</v>
      </c>
      <c r="BM18" s="2">
        <v>0</v>
      </c>
      <c r="BO18" s="2">
        <v>0</v>
      </c>
      <c r="BQ18" s="2">
        <v>0</v>
      </c>
      <c r="BS18" s="2">
        <v>0</v>
      </c>
      <c r="BU18" s="2">
        <v>0</v>
      </c>
    </row>
    <row r="19" spans="1:74">
      <c r="A19" s="22"/>
      <c r="B19" t="s">
        <v>53</v>
      </c>
      <c r="C19" s="2">
        <v>0</v>
      </c>
      <c r="E19" s="2">
        <v>0</v>
      </c>
      <c r="G19" s="2">
        <v>0</v>
      </c>
      <c r="I19" s="2">
        <v>0</v>
      </c>
      <c r="K19" s="2">
        <v>0</v>
      </c>
      <c r="M19" s="2">
        <v>0</v>
      </c>
      <c r="O19" s="3" t="s">
        <v>756</v>
      </c>
      <c r="P19" t="s">
        <v>15</v>
      </c>
      <c r="Q19" s="3" t="s">
        <v>756</v>
      </c>
      <c r="R19" t="s">
        <v>80</v>
      </c>
      <c r="S19" s="3" t="s">
        <v>756</v>
      </c>
      <c r="U19">
        <v>0.12</v>
      </c>
      <c r="V19">
        <v>4</v>
      </c>
      <c r="W19">
        <v>0.3</v>
      </c>
      <c r="X19">
        <v>4</v>
      </c>
      <c r="Y19">
        <v>7.4999999999999997E-2</v>
      </c>
      <c r="Z19">
        <v>4</v>
      </c>
      <c r="AA19">
        <v>0.12</v>
      </c>
      <c r="AB19">
        <v>4</v>
      </c>
      <c r="AC19">
        <v>0.3</v>
      </c>
      <c r="AD19">
        <v>4</v>
      </c>
      <c r="AE19">
        <v>7.4999999999999997E-2</v>
      </c>
      <c r="AF19">
        <v>4</v>
      </c>
      <c r="AG19" s="3" t="s">
        <v>756</v>
      </c>
      <c r="AH19" t="s">
        <v>15</v>
      </c>
      <c r="AI19" s="3" t="s">
        <v>756</v>
      </c>
      <c r="AJ19" t="s">
        <v>80</v>
      </c>
      <c r="AK19" s="3" t="s">
        <v>756</v>
      </c>
      <c r="AM19" s="2">
        <v>0</v>
      </c>
      <c r="AO19" s="2">
        <v>0</v>
      </c>
      <c r="AQ19" s="2">
        <v>0</v>
      </c>
      <c r="AS19" s="2">
        <v>0</v>
      </c>
      <c r="AU19" s="2">
        <v>0</v>
      </c>
      <c r="AW19" s="2">
        <v>0</v>
      </c>
      <c r="AY19" s="2">
        <v>0</v>
      </c>
      <c r="BA19" s="2">
        <v>0</v>
      </c>
      <c r="BC19" s="2">
        <v>0</v>
      </c>
      <c r="BE19">
        <v>9.8399999999999998E-3</v>
      </c>
      <c r="BF19">
        <v>6</v>
      </c>
      <c r="BG19">
        <v>0.3</v>
      </c>
      <c r="BH19">
        <v>4</v>
      </c>
      <c r="BI19">
        <v>5.1999999999999998E-3</v>
      </c>
      <c r="BJ19">
        <v>6</v>
      </c>
      <c r="BK19">
        <v>2.0740000000000001E-2</v>
      </c>
      <c r="BL19">
        <v>6</v>
      </c>
      <c r="BM19">
        <v>0.3</v>
      </c>
      <c r="BN19">
        <v>4</v>
      </c>
      <c r="BO19">
        <v>1.176E-2</v>
      </c>
      <c r="BP19">
        <v>6</v>
      </c>
      <c r="BQ19">
        <v>9.5200000000000007E-3</v>
      </c>
      <c r="BR19">
        <v>3</v>
      </c>
      <c r="BS19">
        <v>0.2</v>
      </c>
      <c r="BT19">
        <v>3</v>
      </c>
      <c r="BU19">
        <v>4.8799999999999998E-3</v>
      </c>
      <c r="BV19">
        <v>3</v>
      </c>
    </row>
    <row r="20" spans="1:74">
      <c r="A20" s="22"/>
      <c r="B20" t="s">
        <v>55</v>
      </c>
      <c r="C20" s="2">
        <v>0</v>
      </c>
      <c r="E20" s="2">
        <v>0</v>
      </c>
      <c r="G20" s="2">
        <v>0</v>
      </c>
      <c r="I20" s="2">
        <v>0</v>
      </c>
      <c r="K20" s="2">
        <v>0</v>
      </c>
      <c r="M20" s="2">
        <v>0</v>
      </c>
      <c r="O20" s="3" t="s">
        <v>756</v>
      </c>
      <c r="P20" t="s">
        <v>15</v>
      </c>
      <c r="Q20" s="3" t="s">
        <v>756</v>
      </c>
      <c r="R20" t="s">
        <v>80</v>
      </c>
      <c r="S20" s="3" t="s">
        <v>756</v>
      </c>
      <c r="U20" s="2">
        <v>0</v>
      </c>
      <c r="W20" s="2">
        <v>0</v>
      </c>
      <c r="Y20" s="2">
        <v>0</v>
      </c>
      <c r="AA20" s="2">
        <v>0</v>
      </c>
      <c r="AC20" s="2">
        <v>0</v>
      </c>
      <c r="AE20" s="2">
        <v>0</v>
      </c>
      <c r="AG20" s="3" t="s">
        <v>756</v>
      </c>
      <c r="AH20" t="s">
        <v>15</v>
      </c>
      <c r="AI20" s="3" t="s">
        <v>756</v>
      </c>
      <c r="AJ20" t="s">
        <v>80</v>
      </c>
      <c r="AK20" s="3" t="s">
        <v>756</v>
      </c>
      <c r="AM20">
        <v>3.62E-3</v>
      </c>
      <c r="AN20">
        <v>3</v>
      </c>
      <c r="AO20">
        <v>1.7399999999999999E-2</v>
      </c>
      <c r="AP20">
        <v>3</v>
      </c>
      <c r="AQ20">
        <v>2.0200000000000001E-3</v>
      </c>
      <c r="AR20">
        <v>3</v>
      </c>
      <c r="AS20">
        <v>1.3559999999999999E-2</v>
      </c>
      <c r="AT20">
        <v>3</v>
      </c>
      <c r="AU20">
        <v>2.8580000000000001E-2</v>
      </c>
      <c r="AV20">
        <v>3</v>
      </c>
      <c r="AW20">
        <v>8.8800000000000007E-3</v>
      </c>
      <c r="AX20">
        <v>3</v>
      </c>
      <c r="AY20" s="2">
        <v>0</v>
      </c>
      <c r="BA20" s="2">
        <v>0</v>
      </c>
      <c r="BC20" s="2">
        <v>0</v>
      </c>
      <c r="BE20">
        <v>4.4039999999999899E-2</v>
      </c>
      <c r="BF20">
        <v>3</v>
      </c>
      <c r="BG20">
        <v>0.36381999999999998</v>
      </c>
      <c r="BH20">
        <v>3</v>
      </c>
      <c r="BI20">
        <v>2.4279999999999999E-2</v>
      </c>
      <c r="BJ20">
        <v>3</v>
      </c>
      <c r="BK20">
        <v>9.1499999999999998E-2</v>
      </c>
      <c r="BL20">
        <v>3</v>
      </c>
      <c r="BM20">
        <v>0.38882</v>
      </c>
      <c r="BN20">
        <v>3</v>
      </c>
      <c r="BO20">
        <v>5.3319999999999999E-2</v>
      </c>
      <c r="BP20">
        <v>3</v>
      </c>
      <c r="BQ20">
        <v>7.3719999999999994E-2</v>
      </c>
      <c r="BR20">
        <v>3</v>
      </c>
      <c r="BS20">
        <v>0.18881999999999999</v>
      </c>
      <c r="BT20">
        <v>3</v>
      </c>
      <c r="BU20">
        <v>4.614E-2</v>
      </c>
      <c r="BV20">
        <v>3</v>
      </c>
    </row>
    <row r="21" spans="1:74">
      <c r="A21" s="22"/>
      <c r="B21" t="s">
        <v>57</v>
      </c>
      <c r="C21" s="2">
        <v>0</v>
      </c>
      <c r="E21" s="2">
        <v>0</v>
      </c>
      <c r="G21" s="2">
        <v>0</v>
      </c>
      <c r="I21" s="2">
        <v>0</v>
      </c>
      <c r="K21" s="2">
        <v>0</v>
      </c>
      <c r="M21" s="2">
        <v>0</v>
      </c>
      <c r="O21" s="3" t="s">
        <v>756</v>
      </c>
      <c r="P21" t="s">
        <v>15</v>
      </c>
      <c r="Q21" s="3" t="s">
        <v>756</v>
      </c>
      <c r="R21" t="s">
        <v>15</v>
      </c>
      <c r="S21" s="3" t="s">
        <v>756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3" t="s">
        <v>756</v>
      </c>
      <c r="AH21" t="s">
        <v>15</v>
      </c>
      <c r="AI21" s="3" t="s">
        <v>756</v>
      </c>
      <c r="AJ21" t="s">
        <v>15</v>
      </c>
      <c r="AK21" s="3" t="s">
        <v>756</v>
      </c>
      <c r="AM21">
        <v>2.274E-2</v>
      </c>
      <c r="AN21">
        <v>7</v>
      </c>
      <c r="AO21">
        <v>0.10568</v>
      </c>
      <c r="AP21">
        <v>4</v>
      </c>
      <c r="AQ21">
        <v>1.2919999999999999E-2</v>
      </c>
      <c r="AR21">
        <v>7</v>
      </c>
      <c r="AS21" s="2">
        <v>0</v>
      </c>
      <c r="AU21" s="2">
        <v>0</v>
      </c>
      <c r="AW21" s="2">
        <v>0</v>
      </c>
      <c r="AY21" s="2">
        <v>0</v>
      </c>
      <c r="BA21" s="2">
        <v>0</v>
      </c>
      <c r="BC21" s="2">
        <v>0</v>
      </c>
      <c r="BE21">
        <v>7.0580000000000004E-2</v>
      </c>
      <c r="BF21">
        <v>7</v>
      </c>
      <c r="BG21">
        <v>0.32938000000000001</v>
      </c>
      <c r="BH21">
        <v>7</v>
      </c>
      <c r="BI21">
        <v>3.952E-2</v>
      </c>
      <c r="BJ21">
        <v>7</v>
      </c>
      <c r="BK21">
        <v>3.1199999999999999E-3</v>
      </c>
      <c r="BL21">
        <v>3</v>
      </c>
      <c r="BM21">
        <v>1.8179999999999901E-2</v>
      </c>
      <c r="BN21">
        <v>3</v>
      </c>
      <c r="BO21">
        <v>1.6999999999999999E-3</v>
      </c>
      <c r="BP21">
        <v>3</v>
      </c>
      <c r="BQ21">
        <v>4.4400000000000004E-3</v>
      </c>
      <c r="BR21">
        <v>3</v>
      </c>
      <c r="BS21">
        <v>1.8179999999999901E-2</v>
      </c>
      <c r="BT21">
        <v>3</v>
      </c>
      <c r="BU21">
        <v>2.5399999999999902E-3</v>
      </c>
      <c r="BV21">
        <v>3</v>
      </c>
    </row>
    <row r="22" spans="1:74">
      <c r="A22" s="15" t="s">
        <v>330</v>
      </c>
      <c r="B22" t="s">
        <v>89</v>
      </c>
      <c r="C22">
        <v>0.3095</v>
      </c>
      <c r="D22">
        <v>6</v>
      </c>
      <c r="E22">
        <v>0.41137999999999902</v>
      </c>
      <c r="F22">
        <v>6</v>
      </c>
      <c r="G22">
        <v>0.31109999999999999</v>
      </c>
      <c r="H22">
        <v>4</v>
      </c>
      <c r="I22">
        <v>0.32683999999999902</v>
      </c>
      <c r="J22">
        <v>4</v>
      </c>
      <c r="K22">
        <v>0.40155999999999997</v>
      </c>
      <c r="L22">
        <v>6</v>
      </c>
      <c r="M22">
        <v>0.35139999999999999</v>
      </c>
      <c r="N22">
        <v>7</v>
      </c>
      <c r="O22">
        <v>0</v>
      </c>
      <c r="Q22">
        <v>0</v>
      </c>
      <c r="S22">
        <v>0</v>
      </c>
      <c r="U22">
        <v>0.80593999999999999</v>
      </c>
      <c r="V22">
        <v>7</v>
      </c>
      <c r="W22">
        <v>0.94510000000000005</v>
      </c>
      <c r="X22">
        <v>4</v>
      </c>
      <c r="Y22">
        <v>0.80953999999999904</v>
      </c>
      <c r="Z22">
        <v>5</v>
      </c>
      <c r="AA22">
        <v>0.80362</v>
      </c>
      <c r="AB22">
        <v>4</v>
      </c>
      <c r="AC22">
        <v>0.92142000000000002</v>
      </c>
      <c r="AD22">
        <v>4</v>
      </c>
      <c r="AE22">
        <v>0.82701999999999998</v>
      </c>
      <c r="AF22">
        <v>5</v>
      </c>
      <c r="AG22">
        <v>0.13333999999999999</v>
      </c>
      <c r="AH22">
        <v>4</v>
      </c>
      <c r="AI22">
        <v>0.14443999999999901</v>
      </c>
      <c r="AJ22">
        <v>4</v>
      </c>
      <c r="AK22">
        <v>0.13331999999999999</v>
      </c>
      <c r="AL22">
        <v>4</v>
      </c>
      <c r="AM22">
        <v>0.37906000000000001</v>
      </c>
      <c r="AN22">
        <v>6</v>
      </c>
      <c r="AO22">
        <v>0.53134000000000003</v>
      </c>
      <c r="AP22">
        <v>6</v>
      </c>
      <c r="AQ22">
        <v>0.35821999999999998</v>
      </c>
      <c r="AR22">
        <v>4</v>
      </c>
      <c r="AS22">
        <v>0.36997999999999998</v>
      </c>
      <c r="AT22">
        <v>6</v>
      </c>
      <c r="AU22">
        <v>0.52356000000000003</v>
      </c>
      <c r="AV22">
        <v>6</v>
      </c>
      <c r="AW22">
        <v>0.33455999999999902</v>
      </c>
      <c r="AX22">
        <v>7</v>
      </c>
      <c r="AY22">
        <v>0.19636000000000001</v>
      </c>
      <c r="AZ22">
        <v>7</v>
      </c>
      <c r="BA22">
        <v>0.6</v>
      </c>
      <c r="BB22">
        <v>7</v>
      </c>
      <c r="BC22">
        <v>0.13331999999999999</v>
      </c>
      <c r="BD22">
        <v>6</v>
      </c>
      <c r="BE22">
        <v>0.86819999999999997</v>
      </c>
      <c r="BF22">
        <v>7</v>
      </c>
      <c r="BG22">
        <v>1</v>
      </c>
      <c r="BH22">
        <v>5</v>
      </c>
      <c r="BI22">
        <v>0.79561999999999899</v>
      </c>
      <c r="BJ22">
        <v>7</v>
      </c>
      <c r="BK22">
        <v>0.89824000000000004</v>
      </c>
      <c r="BL22">
        <v>7</v>
      </c>
      <c r="BM22">
        <v>1</v>
      </c>
      <c r="BN22">
        <v>5</v>
      </c>
      <c r="BO22">
        <v>0.82907999999999904</v>
      </c>
      <c r="BP22">
        <v>7</v>
      </c>
      <c r="BQ22">
        <v>0.51195999999999997</v>
      </c>
      <c r="BR22">
        <v>6</v>
      </c>
      <c r="BS22">
        <v>0.93333999999999995</v>
      </c>
      <c r="BT22">
        <v>6</v>
      </c>
      <c r="BU22">
        <v>0.355519999999999</v>
      </c>
      <c r="BV22">
        <v>6</v>
      </c>
    </row>
    <row r="23" spans="1:74">
      <c r="A23" s="15"/>
      <c r="B23" t="s">
        <v>111</v>
      </c>
      <c r="C23">
        <v>0.21023999999999901</v>
      </c>
      <c r="D23">
        <v>6</v>
      </c>
      <c r="E23">
        <v>0.15396000000000001</v>
      </c>
      <c r="F23">
        <v>6</v>
      </c>
      <c r="G23">
        <v>0.65556000000000003</v>
      </c>
      <c r="H23">
        <v>5</v>
      </c>
      <c r="I23">
        <v>0.21023999999999901</v>
      </c>
      <c r="J23">
        <v>6</v>
      </c>
      <c r="K23">
        <v>0.15396000000000001</v>
      </c>
      <c r="L23">
        <v>6</v>
      </c>
      <c r="M23">
        <v>0.68889999999999996</v>
      </c>
      <c r="N23">
        <v>5</v>
      </c>
      <c r="O23">
        <v>0.23579999999999901</v>
      </c>
      <c r="P23">
        <v>6</v>
      </c>
      <c r="Q23">
        <v>0.37459999999999999</v>
      </c>
      <c r="R23">
        <v>5</v>
      </c>
      <c r="S23">
        <v>0.70001999999999998</v>
      </c>
      <c r="T23">
        <v>3</v>
      </c>
      <c r="U23">
        <v>0.79349999999999998</v>
      </c>
      <c r="V23">
        <v>5</v>
      </c>
      <c r="W23">
        <v>0.79399999999999904</v>
      </c>
      <c r="X23">
        <v>5</v>
      </c>
      <c r="Y23">
        <v>0.88889999999999902</v>
      </c>
      <c r="Z23">
        <v>3</v>
      </c>
      <c r="AA23">
        <v>0.79349999999999998</v>
      </c>
      <c r="AB23">
        <v>5</v>
      </c>
      <c r="AC23">
        <v>0.79399999999999904</v>
      </c>
      <c r="AD23">
        <v>5</v>
      </c>
      <c r="AE23">
        <v>0.88889999999999902</v>
      </c>
      <c r="AF23">
        <v>3</v>
      </c>
      <c r="AG23">
        <v>0.97777999999999898</v>
      </c>
      <c r="AH23">
        <v>5</v>
      </c>
      <c r="AI23">
        <v>0.96</v>
      </c>
      <c r="AJ23">
        <v>5</v>
      </c>
      <c r="AK23">
        <v>1</v>
      </c>
      <c r="AL23">
        <v>5</v>
      </c>
      <c r="AM23">
        <v>0.29364000000000001</v>
      </c>
      <c r="AN23">
        <v>6</v>
      </c>
      <c r="AO23">
        <v>0.25888</v>
      </c>
      <c r="AP23">
        <v>6</v>
      </c>
      <c r="AQ23">
        <v>0.36430000000000001</v>
      </c>
      <c r="AR23">
        <v>4</v>
      </c>
      <c r="AS23">
        <v>0.34639999999999999</v>
      </c>
      <c r="AT23">
        <v>6</v>
      </c>
      <c r="AU23">
        <v>0.26441999999999999</v>
      </c>
      <c r="AV23">
        <v>6</v>
      </c>
      <c r="AW23">
        <v>0.55611999999999995</v>
      </c>
      <c r="AX23">
        <v>4</v>
      </c>
      <c r="AY23">
        <v>0.38877999999999902</v>
      </c>
      <c r="AZ23">
        <v>6</v>
      </c>
      <c r="BA23">
        <v>0.34187999999999902</v>
      </c>
      <c r="BB23">
        <v>6</v>
      </c>
      <c r="BC23">
        <v>0.59426000000000001</v>
      </c>
      <c r="BD23">
        <v>4</v>
      </c>
      <c r="BE23">
        <v>0.64261999999999997</v>
      </c>
      <c r="BF23">
        <v>6</v>
      </c>
      <c r="BG23">
        <v>0.83333999999999997</v>
      </c>
      <c r="BH23">
        <v>6</v>
      </c>
      <c r="BI23">
        <v>0.53036000000000005</v>
      </c>
      <c r="BJ23">
        <v>3</v>
      </c>
      <c r="BK23">
        <v>0.78986000000000001</v>
      </c>
      <c r="BL23">
        <v>6</v>
      </c>
      <c r="BM23">
        <v>0.83865999999999996</v>
      </c>
      <c r="BN23">
        <v>7</v>
      </c>
      <c r="BO23">
        <v>0.76436000000000004</v>
      </c>
      <c r="BP23">
        <v>5</v>
      </c>
      <c r="BQ23">
        <v>0.90952</v>
      </c>
      <c r="BR23">
        <v>5</v>
      </c>
      <c r="BS23">
        <v>0.8629</v>
      </c>
      <c r="BT23">
        <v>4</v>
      </c>
      <c r="BU23">
        <v>0.98284000000000005</v>
      </c>
      <c r="BV23">
        <v>3</v>
      </c>
    </row>
    <row r="24" spans="1:74">
      <c r="A24" s="15"/>
      <c r="B24" t="s">
        <v>129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4.1540000000000001E-2</v>
      </c>
      <c r="AN24">
        <v>7</v>
      </c>
      <c r="AO24">
        <v>0.14141999999999999</v>
      </c>
      <c r="AP24">
        <v>7</v>
      </c>
      <c r="AQ24">
        <v>2.4400000000000002E-2</v>
      </c>
      <c r="AR24">
        <v>7</v>
      </c>
      <c r="AS24">
        <v>3.0059999999999899E-2</v>
      </c>
      <c r="AT24">
        <v>7</v>
      </c>
      <c r="AU24">
        <v>7.0260000000000003E-2</v>
      </c>
      <c r="AV24">
        <v>7</v>
      </c>
      <c r="AW24">
        <v>1.9199999999999998E-2</v>
      </c>
      <c r="AX24">
        <v>7</v>
      </c>
      <c r="AY24">
        <v>0</v>
      </c>
      <c r="BA24">
        <v>0</v>
      </c>
      <c r="BC24">
        <v>0</v>
      </c>
      <c r="BE24">
        <v>0.23032</v>
      </c>
      <c r="BF24">
        <v>7</v>
      </c>
      <c r="BG24">
        <v>0.62379999999999902</v>
      </c>
      <c r="BH24">
        <v>7</v>
      </c>
      <c r="BI24">
        <v>0.14143999999999901</v>
      </c>
      <c r="BJ24">
        <v>7</v>
      </c>
      <c r="BK24">
        <v>0.20288</v>
      </c>
      <c r="BL24">
        <v>7</v>
      </c>
      <c r="BM24">
        <v>0.58035999999999999</v>
      </c>
      <c r="BN24">
        <v>7</v>
      </c>
      <c r="BO24">
        <v>0.12307999999999999</v>
      </c>
      <c r="BP24">
        <v>7</v>
      </c>
      <c r="BQ24">
        <v>1.9359999999999999E-2</v>
      </c>
      <c r="BR24">
        <v>7</v>
      </c>
      <c r="BS24">
        <v>0.06</v>
      </c>
      <c r="BT24">
        <v>7</v>
      </c>
      <c r="BU24">
        <v>1.176E-2</v>
      </c>
      <c r="BV24">
        <v>7</v>
      </c>
    </row>
    <row r="25" spans="1:74">
      <c r="A25" s="15"/>
      <c r="B25" t="s">
        <v>134</v>
      </c>
      <c r="C25">
        <v>2.3119999999999901E-2</v>
      </c>
      <c r="D25">
        <v>7</v>
      </c>
      <c r="E25">
        <v>3.1979999999999897E-2</v>
      </c>
      <c r="F25">
        <v>7</v>
      </c>
      <c r="G25">
        <v>1.8180000000000002E-2</v>
      </c>
      <c r="H25">
        <v>7</v>
      </c>
      <c r="I25">
        <v>2.3119999999999901E-2</v>
      </c>
      <c r="J25">
        <v>7</v>
      </c>
      <c r="K25">
        <v>3.1979999999999897E-2</v>
      </c>
      <c r="L25">
        <v>7</v>
      </c>
      <c r="M25">
        <v>1.8180000000000002E-2</v>
      </c>
      <c r="N25">
        <v>7</v>
      </c>
      <c r="O25">
        <v>2.7980000000000001E-2</v>
      </c>
      <c r="P25">
        <v>7</v>
      </c>
      <c r="Q25">
        <v>5.6500000000000002E-2</v>
      </c>
      <c r="R25">
        <v>7</v>
      </c>
      <c r="S25">
        <v>1.8780000000000002E-2</v>
      </c>
      <c r="T25">
        <v>7</v>
      </c>
      <c r="U25">
        <v>0.28010000000000002</v>
      </c>
      <c r="V25">
        <v>7</v>
      </c>
      <c r="W25">
        <v>0.27816000000000002</v>
      </c>
      <c r="X25">
        <v>5</v>
      </c>
      <c r="Y25">
        <v>0.31511999999999901</v>
      </c>
      <c r="Z25">
        <v>7</v>
      </c>
      <c r="AA25">
        <v>0.28010000000000002</v>
      </c>
      <c r="AB25">
        <v>7</v>
      </c>
      <c r="AC25">
        <v>0.27816000000000002</v>
      </c>
      <c r="AD25">
        <v>5</v>
      </c>
      <c r="AE25">
        <v>0.31511999999999901</v>
      </c>
      <c r="AF25">
        <v>7</v>
      </c>
      <c r="AG25">
        <v>0.38252000000000003</v>
      </c>
      <c r="AH25">
        <v>7</v>
      </c>
      <c r="AI25">
        <v>0.47119999999999901</v>
      </c>
      <c r="AJ25">
        <v>7</v>
      </c>
      <c r="AK25">
        <v>0.32500000000000001</v>
      </c>
      <c r="AL25">
        <v>7</v>
      </c>
      <c r="AM25">
        <v>5.4940000000000003E-2</v>
      </c>
      <c r="AN25">
        <v>7</v>
      </c>
      <c r="AO25">
        <v>0.22696</v>
      </c>
      <c r="AP25">
        <v>7</v>
      </c>
      <c r="AQ25">
        <v>3.1359999999999999E-2</v>
      </c>
      <c r="AR25">
        <v>7</v>
      </c>
      <c r="AS25">
        <v>8.8300000000000003E-2</v>
      </c>
      <c r="AT25">
        <v>7</v>
      </c>
      <c r="AU25">
        <v>0.22696</v>
      </c>
      <c r="AV25">
        <v>7</v>
      </c>
      <c r="AW25">
        <v>5.5199999999999999E-2</v>
      </c>
      <c r="AX25">
        <v>7</v>
      </c>
      <c r="AY25">
        <v>5.4100000000000002E-2</v>
      </c>
      <c r="AZ25">
        <v>7</v>
      </c>
      <c r="BA25">
        <v>0.20505999999999899</v>
      </c>
      <c r="BB25">
        <v>7</v>
      </c>
      <c r="BC25">
        <v>3.1460000000000002E-2</v>
      </c>
      <c r="BD25">
        <v>7</v>
      </c>
      <c r="BE25">
        <v>0.31584000000000001</v>
      </c>
      <c r="BF25">
        <v>7</v>
      </c>
      <c r="BG25">
        <v>0.77157999999999904</v>
      </c>
      <c r="BH25">
        <v>7</v>
      </c>
      <c r="BI25">
        <v>0.19872000000000001</v>
      </c>
      <c r="BJ25">
        <v>7</v>
      </c>
      <c r="BK25">
        <v>0.48068</v>
      </c>
      <c r="BL25">
        <v>7</v>
      </c>
      <c r="BM25">
        <v>0.77157999999999904</v>
      </c>
      <c r="BN25">
        <v>7</v>
      </c>
      <c r="BO25">
        <v>0.34939999999999999</v>
      </c>
      <c r="BP25">
        <v>7</v>
      </c>
      <c r="BQ25">
        <v>0.453099999999999</v>
      </c>
      <c r="BR25">
        <v>7</v>
      </c>
      <c r="BS25">
        <v>0.7792</v>
      </c>
      <c r="BT25">
        <v>7</v>
      </c>
      <c r="BU25">
        <v>0.32002000000000003</v>
      </c>
      <c r="BV25">
        <v>7</v>
      </c>
    </row>
    <row r="26" spans="1:74">
      <c r="A26" s="15"/>
      <c r="B26" t="s">
        <v>142</v>
      </c>
      <c r="C26">
        <v>0.25535999999999998</v>
      </c>
      <c r="D26">
        <v>6</v>
      </c>
      <c r="E26">
        <v>0.28483999999999998</v>
      </c>
      <c r="F26">
        <v>6</v>
      </c>
      <c r="G26">
        <v>0.23155999999999999</v>
      </c>
      <c r="H26">
        <v>6</v>
      </c>
      <c r="I26">
        <v>0.34111999999999998</v>
      </c>
      <c r="J26">
        <v>6</v>
      </c>
      <c r="K26">
        <v>0.37796000000000002</v>
      </c>
      <c r="L26">
        <v>7</v>
      </c>
      <c r="M26">
        <v>0.32174000000000003</v>
      </c>
      <c r="N26">
        <v>6</v>
      </c>
      <c r="O26" s="3" t="s">
        <v>756</v>
      </c>
      <c r="P26" s="3" t="s">
        <v>146</v>
      </c>
      <c r="Q26" s="3" t="s">
        <v>756</v>
      </c>
      <c r="R26" s="3" t="s">
        <v>59</v>
      </c>
      <c r="S26" s="3" t="s">
        <v>756</v>
      </c>
      <c r="U26">
        <v>0.39049999999999901</v>
      </c>
      <c r="V26">
        <v>7</v>
      </c>
      <c r="W26">
        <v>0.47392000000000001</v>
      </c>
      <c r="X26">
        <v>5</v>
      </c>
      <c r="Y26">
        <v>0.34733999999999998</v>
      </c>
      <c r="Z26">
        <v>7</v>
      </c>
      <c r="AA26">
        <v>0.46845999999999999</v>
      </c>
      <c r="AB26">
        <v>7</v>
      </c>
      <c r="AC26">
        <v>0.45651999999999998</v>
      </c>
      <c r="AD26">
        <v>4</v>
      </c>
      <c r="AE26">
        <v>0.49565999999999999</v>
      </c>
      <c r="AF26">
        <v>7</v>
      </c>
      <c r="AG26" s="3" t="s">
        <v>756</v>
      </c>
      <c r="AH26" s="3" t="s">
        <v>146</v>
      </c>
      <c r="AI26" s="3" t="s">
        <v>756</v>
      </c>
      <c r="AJ26" s="3" t="s">
        <v>59</v>
      </c>
      <c r="AK26" s="3" t="s">
        <v>756</v>
      </c>
      <c r="AM26">
        <v>0.14998</v>
      </c>
      <c r="AN26">
        <v>6</v>
      </c>
      <c r="AO26">
        <v>0.37462000000000001</v>
      </c>
      <c r="AP26">
        <v>7</v>
      </c>
      <c r="AQ26">
        <v>9.4659999999999994E-2</v>
      </c>
      <c r="AR26">
        <v>6</v>
      </c>
      <c r="AS26">
        <v>0.17746000000000001</v>
      </c>
      <c r="AT26">
        <v>6</v>
      </c>
      <c r="AU26">
        <v>0.37796000000000002</v>
      </c>
      <c r="AV26">
        <v>7</v>
      </c>
      <c r="AW26">
        <v>0.11744</v>
      </c>
      <c r="AX26">
        <v>6</v>
      </c>
      <c r="AY26">
        <v>0</v>
      </c>
      <c r="BA26">
        <v>0</v>
      </c>
      <c r="BC26">
        <v>0</v>
      </c>
      <c r="BE26">
        <v>0.25800000000000001</v>
      </c>
      <c r="BF26">
        <v>7</v>
      </c>
      <c r="BG26">
        <v>0.50327999999999995</v>
      </c>
      <c r="BH26">
        <v>4</v>
      </c>
      <c r="BI26">
        <v>0.17555999999999999</v>
      </c>
      <c r="BJ26">
        <v>7</v>
      </c>
      <c r="BK26">
        <v>0.29314000000000001</v>
      </c>
      <c r="BL26">
        <v>7</v>
      </c>
      <c r="BM26">
        <v>0.45651999999999998</v>
      </c>
      <c r="BN26">
        <v>4</v>
      </c>
      <c r="BO26">
        <v>0.21905999999999901</v>
      </c>
      <c r="BP26">
        <v>7</v>
      </c>
      <c r="BQ26">
        <v>1.8599999999999998E-2</v>
      </c>
      <c r="BR26">
        <v>6</v>
      </c>
      <c r="BS26">
        <v>0.04</v>
      </c>
      <c r="BT26">
        <v>6</v>
      </c>
      <c r="BU26">
        <v>1.2120000000000001E-2</v>
      </c>
      <c r="BV26">
        <v>6</v>
      </c>
    </row>
    <row r="27" spans="1:74">
      <c r="A27" s="15"/>
      <c r="B27" t="s">
        <v>159</v>
      </c>
      <c r="C27">
        <v>0.37751999999999902</v>
      </c>
      <c r="D27">
        <v>6</v>
      </c>
      <c r="E27">
        <v>0.40045999999999998</v>
      </c>
      <c r="F27">
        <v>6</v>
      </c>
      <c r="G27">
        <v>0.36756</v>
      </c>
      <c r="H27">
        <v>7</v>
      </c>
      <c r="I27">
        <v>0.52861999999999998</v>
      </c>
      <c r="J27">
        <v>6</v>
      </c>
      <c r="K27">
        <v>1</v>
      </c>
      <c r="L27">
        <v>3</v>
      </c>
      <c r="M27">
        <v>0.52729999999999999</v>
      </c>
      <c r="N27">
        <v>7</v>
      </c>
      <c r="O27" s="3" t="s">
        <v>756</v>
      </c>
      <c r="P27" s="3" t="s">
        <v>163</v>
      </c>
      <c r="Q27" s="3" t="s">
        <v>756</v>
      </c>
      <c r="R27" s="3" t="s">
        <v>59</v>
      </c>
      <c r="S27" s="3" t="s">
        <v>756</v>
      </c>
      <c r="U27">
        <v>0.64385999999999999</v>
      </c>
      <c r="V27">
        <v>7</v>
      </c>
      <c r="W27">
        <v>0.75515999999999905</v>
      </c>
      <c r="X27">
        <v>7</v>
      </c>
      <c r="Y27">
        <v>0.56215999999999999</v>
      </c>
      <c r="Z27">
        <v>7</v>
      </c>
      <c r="AA27">
        <v>0.77727999999999997</v>
      </c>
      <c r="AB27">
        <v>7</v>
      </c>
      <c r="AC27">
        <v>1</v>
      </c>
      <c r="AD27">
        <v>3</v>
      </c>
      <c r="AE27">
        <v>0.80908000000000002</v>
      </c>
      <c r="AF27">
        <v>4</v>
      </c>
      <c r="AG27" s="3" t="s">
        <v>756</v>
      </c>
      <c r="AH27" s="3" t="s">
        <v>163</v>
      </c>
      <c r="AI27" s="3" t="s">
        <v>756</v>
      </c>
      <c r="AJ27" s="3" t="s">
        <v>59</v>
      </c>
      <c r="AK27" s="3" t="s">
        <v>756</v>
      </c>
      <c r="AM27">
        <v>0.25156000000000001</v>
      </c>
      <c r="AN27">
        <v>6</v>
      </c>
      <c r="AO27">
        <v>0.61760000000000004</v>
      </c>
      <c r="AP27">
        <v>5</v>
      </c>
      <c r="AQ27">
        <v>0.16219999999999901</v>
      </c>
      <c r="AR27">
        <v>7</v>
      </c>
      <c r="AS27">
        <v>0.235679999999999</v>
      </c>
      <c r="AT27">
        <v>7</v>
      </c>
      <c r="AU27">
        <v>1</v>
      </c>
      <c r="AV27">
        <v>3</v>
      </c>
      <c r="AW27">
        <v>0.15262000000000001</v>
      </c>
      <c r="AX27">
        <v>7</v>
      </c>
      <c r="AY27">
        <v>0</v>
      </c>
      <c r="BA27">
        <v>0</v>
      </c>
      <c r="BC27">
        <v>0</v>
      </c>
      <c r="BE27">
        <v>0.42281999999999997</v>
      </c>
      <c r="BF27">
        <v>4</v>
      </c>
      <c r="BG27">
        <v>1</v>
      </c>
      <c r="BH27">
        <v>3</v>
      </c>
      <c r="BI27">
        <v>0.27689999999999998</v>
      </c>
      <c r="BJ27">
        <v>4</v>
      </c>
      <c r="BK27">
        <v>0.42809999999999998</v>
      </c>
      <c r="BL27">
        <v>7</v>
      </c>
      <c r="BM27">
        <v>1</v>
      </c>
      <c r="BN27">
        <v>3</v>
      </c>
      <c r="BO27">
        <v>0.28421999999999997</v>
      </c>
      <c r="BP27">
        <v>4</v>
      </c>
      <c r="BQ27">
        <v>9.7600000000000006E-2</v>
      </c>
      <c r="BR27">
        <v>7</v>
      </c>
      <c r="BS27">
        <v>1</v>
      </c>
      <c r="BT27">
        <v>7</v>
      </c>
      <c r="BU27">
        <v>5.1299999999999998E-2</v>
      </c>
      <c r="BV27">
        <v>7</v>
      </c>
    </row>
    <row r="28" spans="1:74">
      <c r="A28" s="15"/>
      <c r="B28" t="s">
        <v>172</v>
      </c>
      <c r="C28">
        <v>0.28908</v>
      </c>
      <c r="D28">
        <v>4</v>
      </c>
      <c r="E28">
        <v>0.26754</v>
      </c>
      <c r="F28">
        <v>3</v>
      </c>
      <c r="G28">
        <v>0.32117999999999902</v>
      </c>
      <c r="H28">
        <v>4</v>
      </c>
      <c r="I28">
        <v>0.43259999999999998</v>
      </c>
      <c r="J28">
        <v>4</v>
      </c>
      <c r="K28">
        <v>0.39187999999999901</v>
      </c>
      <c r="L28">
        <v>4</v>
      </c>
      <c r="M28">
        <v>0.5</v>
      </c>
      <c r="N28">
        <v>7</v>
      </c>
      <c r="O28" s="3" t="s">
        <v>756</v>
      </c>
      <c r="P28" s="3" t="s">
        <v>173</v>
      </c>
      <c r="Q28" s="3" t="s">
        <v>756</v>
      </c>
      <c r="R28" s="3" t="s">
        <v>174</v>
      </c>
      <c r="S28" s="3" t="s">
        <v>756</v>
      </c>
      <c r="U28">
        <v>0.57609999999999995</v>
      </c>
      <c r="V28">
        <v>7</v>
      </c>
      <c r="W28">
        <v>0.63617999999999997</v>
      </c>
      <c r="X28">
        <v>7</v>
      </c>
      <c r="Y28">
        <v>0.52729999999999999</v>
      </c>
      <c r="Z28">
        <v>4</v>
      </c>
      <c r="AA28">
        <v>0.73135999999999901</v>
      </c>
      <c r="AB28">
        <v>7</v>
      </c>
      <c r="AC28">
        <v>0.61778</v>
      </c>
      <c r="AD28">
        <v>7</v>
      </c>
      <c r="AE28">
        <v>0.9</v>
      </c>
      <c r="AF28">
        <v>4</v>
      </c>
      <c r="AG28" s="3" t="s">
        <v>756</v>
      </c>
      <c r="AH28" s="3" t="s">
        <v>173</v>
      </c>
      <c r="AI28" s="3" t="s">
        <v>756</v>
      </c>
      <c r="AJ28" s="3" t="s">
        <v>174</v>
      </c>
      <c r="AK28" s="3" t="s">
        <v>756</v>
      </c>
      <c r="AM28">
        <v>0.1857</v>
      </c>
      <c r="AN28">
        <v>7</v>
      </c>
      <c r="AO28">
        <v>0.41760000000000003</v>
      </c>
      <c r="AP28">
        <v>3</v>
      </c>
      <c r="AQ28">
        <v>0.12318</v>
      </c>
      <c r="AR28">
        <v>7</v>
      </c>
      <c r="AS28">
        <v>0.17113999999999999</v>
      </c>
      <c r="AT28">
        <v>4</v>
      </c>
      <c r="AU28">
        <v>0.39187999999999901</v>
      </c>
      <c r="AV28">
        <v>4</v>
      </c>
      <c r="AW28">
        <v>0.11268</v>
      </c>
      <c r="AX28">
        <v>7</v>
      </c>
      <c r="AY28">
        <v>0</v>
      </c>
      <c r="BA28">
        <v>0</v>
      </c>
      <c r="BC28">
        <v>0</v>
      </c>
      <c r="BE28">
        <v>0.38229999999999997</v>
      </c>
      <c r="BF28">
        <v>7</v>
      </c>
      <c r="BG28">
        <v>0.86829999999999996</v>
      </c>
      <c r="BH28">
        <v>4</v>
      </c>
      <c r="BI28">
        <v>0.24640000000000001</v>
      </c>
      <c r="BJ28">
        <v>7</v>
      </c>
      <c r="BK28">
        <v>0.432559999999999</v>
      </c>
      <c r="BL28">
        <v>7</v>
      </c>
      <c r="BM28">
        <v>0.79461999999999999</v>
      </c>
      <c r="BN28">
        <v>4</v>
      </c>
      <c r="BO28">
        <v>0.29862</v>
      </c>
      <c r="BP28">
        <v>4</v>
      </c>
      <c r="BQ28">
        <v>6.0600000000000001E-2</v>
      </c>
      <c r="BR28">
        <v>4</v>
      </c>
      <c r="BS28">
        <v>0.2</v>
      </c>
      <c r="BT28">
        <v>4</v>
      </c>
      <c r="BU28">
        <v>3.5720000000000002E-2</v>
      </c>
      <c r="BV28">
        <v>4</v>
      </c>
    </row>
    <row r="29" spans="1:74">
      <c r="A29" s="15"/>
      <c r="B29" t="s">
        <v>179</v>
      </c>
      <c r="C29">
        <v>0.28727999999999998</v>
      </c>
      <c r="D29">
        <v>5</v>
      </c>
      <c r="E29">
        <v>0.28915999999999997</v>
      </c>
      <c r="F29">
        <v>6</v>
      </c>
      <c r="G29">
        <v>0.29474</v>
      </c>
      <c r="H29">
        <v>5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U29">
        <v>0.64589999999999903</v>
      </c>
      <c r="V29">
        <v>6</v>
      </c>
      <c r="W29">
        <v>0.66132000000000002</v>
      </c>
      <c r="X29">
        <v>6</v>
      </c>
      <c r="Y29">
        <v>0.63160000000000005</v>
      </c>
      <c r="Z29">
        <v>5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0</v>
      </c>
      <c r="AM29">
        <v>0.10918</v>
      </c>
      <c r="AN29">
        <v>5</v>
      </c>
      <c r="AO29">
        <v>0.51722000000000001</v>
      </c>
      <c r="AP29">
        <v>6</v>
      </c>
      <c r="AQ29">
        <v>6.1939999999999898E-2</v>
      </c>
      <c r="AR29">
        <v>5</v>
      </c>
      <c r="AS29">
        <v>9.5419999999999894E-2</v>
      </c>
      <c r="AT29">
        <v>6</v>
      </c>
      <c r="AU29">
        <v>0.48571999999999999</v>
      </c>
      <c r="AV29">
        <v>6</v>
      </c>
      <c r="AW29">
        <v>5.2979999999999902E-2</v>
      </c>
      <c r="AX29">
        <v>6</v>
      </c>
      <c r="AY29">
        <v>2.6619999999999901E-2</v>
      </c>
      <c r="AZ29">
        <v>3</v>
      </c>
      <c r="BA29">
        <v>0.46665999999999902</v>
      </c>
      <c r="BB29">
        <v>3</v>
      </c>
      <c r="BC29">
        <v>1.37E-2</v>
      </c>
      <c r="BD29">
        <v>3</v>
      </c>
      <c r="BE29">
        <v>0.29976000000000003</v>
      </c>
      <c r="BF29">
        <v>7</v>
      </c>
      <c r="BG29">
        <v>0.99129999999999996</v>
      </c>
      <c r="BH29">
        <v>7</v>
      </c>
      <c r="BI29">
        <v>0.1777</v>
      </c>
      <c r="BJ29">
        <v>7</v>
      </c>
      <c r="BK29">
        <v>0.29010000000000002</v>
      </c>
      <c r="BL29">
        <v>3</v>
      </c>
      <c r="BM29">
        <v>0.98750000000000004</v>
      </c>
      <c r="BN29">
        <v>6</v>
      </c>
      <c r="BO29">
        <v>0.176039999999999</v>
      </c>
      <c r="BP29">
        <v>3</v>
      </c>
      <c r="BQ29">
        <v>0.30230000000000001</v>
      </c>
      <c r="BR29">
        <v>3</v>
      </c>
      <c r="BS29">
        <v>1</v>
      </c>
      <c r="BT29">
        <v>3</v>
      </c>
      <c r="BU29">
        <v>0.17810000000000001</v>
      </c>
      <c r="BV29">
        <v>3</v>
      </c>
    </row>
    <row r="30" spans="1:74">
      <c r="A30" s="15"/>
      <c r="B30" t="s">
        <v>193</v>
      </c>
      <c r="C30">
        <v>0.48993999999999999</v>
      </c>
      <c r="D30">
        <v>5</v>
      </c>
      <c r="E30">
        <v>0.51939999999999997</v>
      </c>
      <c r="F30">
        <v>4</v>
      </c>
      <c r="G30">
        <v>0.48747999999999903</v>
      </c>
      <c r="H30">
        <v>5</v>
      </c>
      <c r="I30">
        <v>0.35117999999999999</v>
      </c>
      <c r="J30">
        <v>4</v>
      </c>
      <c r="K30">
        <v>0.44087999999999899</v>
      </c>
      <c r="L30">
        <v>3</v>
      </c>
      <c r="M30">
        <v>0.36</v>
      </c>
      <c r="N30">
        <v>4</v>
      </c>
      <c r="O30" s="3" t="s">
        <v>756</v>
      </c>
      <c r="P30" s="3" t="s">
        <v>196</v>
      </c>
      <c r="Q30" s="3" t="s">
        <v>756</v>
      </c>
      <c r="R30" s="3" t="s">
        <v>196</v>
      </c>
      <c r="S30" s="3" t="s">
        <v>756</v>
      </c>
      <c r="U30">
        <v>0.71667999999999998</v>
      </c>
      <c r="V30">
        <v>5</v>
      </c>
      <c r="W30">
        <v>0.87290000000000001</v>
      </c>
      <c r="X30">
        <v>5</v>
      </c>
      <c r="Y30">
        <v>0.61665999999999999</v>
      </c>
      <c r="Z30">
        <v>6</v>
      </c>
      <c r="AA30">
        <v>0.72865999999999997</v>
      </c>
      <c r="AB30">
        <v>5</v>
      </c>
      <c r="AC30">
        <v>0.81664000000000003</v>
      </c>
      <c r="AD30">
        <v>5</v>
      </c>
      <c r="AE30">
        <v>0.68</v>
      </c>
      <c r="AF30">
        <v>6</v>
      </c>
      <c r="AG30" s="3" t="s">
        <v>756</v>
      </c>
      <c r="AH30" s="3" t="s">
        <v>196</v>
      </c>
      <c r="AI30" s="3" t="s">
        <v>756</v>
      </c>
      <c r="AJ30" s="3" t="s">
        <v>196</v>
      </c>
      <c r="AK30" s="3" t="s">
        <v>756</v>
      </c>
      <c r="AM30">
        <v>0.25567999999999902</v>
      </c>
      <c r="AN30">
        <v>5</v>
      </c>
      <c r="AO30">
        <v>0.52403999999999995</v>
      </c>
      <c r="AP30">
        <v>4</v>
      </c>
      <c r="AQ30">
        <v>0.17227999999999999</v>
      </c>
      <c r="AR30">
        <v>5</v>
      </c>
      <c r="AS30">
        <v>0.17493999999999901</v>
      </c>
      <c r="AT30">
        <v>5</v>
      </c>
      <c r="AU30">
        <v>0.35277999999999998</v>
      </c>
      <c r="AV30">
        <v>4</v>
      </c>
      <c r="AW30">
        <v>0.11878</v>
      </c>
      <c r="AX30">
        <v>5</v>
      </c>
      <c r="AY30">
        <v>9.8140000000000005E-2</v>
      </c>
      <c r="AZ30">
        <v>7</v>
      </c>
      <c r="BA30">
        <v>0.55045999999999995</v>
      </c>
      <c r="BB30">
        <v>7</v>
      </c>
      <c r="BC30">
        <v>6.9000000000000006E-2</v>
      </c>
      <c r="BD30">
        <v>7</v>
      </c>
      <c r="BE30">
        <v>0.45933999999999903</v>
      </c>
      <c r="BF30">
        <v>7</v>
      </c>
      <c r="BG30">
        <v>0.89407999999999999</v>
      </c>
      <c r="BH30">
        <v>5</v>
      </c>
      <c r="BI30">
        <v>0.32412000000000002</v>
      </c>
      <c r="BJ30">
        <v>7</v>
      </c>
      <c r="BK30">
        <v>0.48105999999999999</v>
      </c>
      <c r="BL30">
        <v>7</v>
      </c>
      <c r="BM30">
        <v>0.86250000000000004</v>
      </c>
      <c r="BN30">
        <v>5</v>
      </c>
      <c r="BO30">
        <v>0.350019999999999</v>
      </c>
      <c r="BP30">
        <v>7</v>
      </c>
      <c r="BQ30">
        <v>0.31589999999999901</v>
      </c>
      <c r="BR30">
        <v>7</v>
      </c>
      <c r="BS30">
        <v>0.85055999999999998</v>
      </c>
      <c r="BT30">
        <v>7</v>
      </c>
      <c r="BU30">
        <v>0.23449999999999999</v>
      </c>
      <c r="BV30">
        <v>7</v>
      </c>
    </row>
    <row r="31" spans="1:74">
      <c r="A31" s="15"/>
      <c r="B31" t="s">
        <v>208</v>
      </c>
      <c r="C31">
        <v>0.49796000000000001</v>
      </c>
      <c r="D31">
        <v>5</v>
      </c>
      <c r="E31">
        <v>0.71235999999999999</v>
      </c>
      <c r="F31">
        <v>4</v>
      </c>
      <c r="G31">
        <v>0.41215999999999903</v>
      </c>
      <c r="H31">
        <v>5</v>
      </c>
      <c r="I31">
        <v>0.488899999999999</v>
      </c>
      <c r="J31">
        <v>5</v>
      </c>
      <c r="K31">
        <v>0.71765999999999996</v>
      </c>
      <c r="L31">
        <v>4</v>
      </c>
      <c r="M31">
        <v>0.40001999999999899</v>
      </c>
      <c r="N31">
        <v>5</v>
      </c>
      <c r="O31">
        <v>0.40747999999999901</v>
      </c>
      <c r="P31">
        <v>5</v>
      </c>
      <c r="Q31">
        <v>0.73826000000000003</v>
      </c>
      <c r="R31">
        <v>7</v>
      </c>
      <c r="S31">
        <v>0.29618</v>
      </c>
      <c r="T31">
        <v>4</v>
      </c>
      <c r="U31">
        <v>0.95945999999999998</v>
      </c>
      <c r="V31">
        <v>4</v>
      </c>
      <c r="W31">
        <v>0.99459999999999904</v>
      </c>
      <c r="X31">
        <v>4</v>
      </c>
      <c r="Y31">
        <v>0.92679999999999896</v>
      </c>
      <c r="Z31">
        <v>3</v>
      </c>
      <c r="AA31">
        <v>0.96221999999999996</v>
      </c>
      <c r="AB31">
        <v>4</v>
      </c>
      <c r="AC31">
        <v>0.99412</v>
      </c>
      <c r="AD31">
        <v>4</v>
      </c>
      <c r="AE31">
        <v>0.93240000000000001</v>
      </c>
      <c r="AF31">
        <v>3</v>
      </c>
      <c r="AG31">
        <v>0.94950000000000001</v>
      </c>
      <c r="AH31">
        <v>3</v>
      </c>
      <c r="AI31">
        <v>1</v>
      </c>
      <c r="AJ31">
        <v>3</v>
      </c>
      <c r="AK31">
        <v>0.90380000000000005</v>
      </c>
      <c r="AL31">
        <v>3</v>
      </c>
      <c r="AM31">
        <v>0.30809999999999899</v>
      </c>
      <c r="AN31">
        <v>5</v>
      </c>
      <c r="AO31">
        <v>0.79003999999999996</v>
      </c>
      <c r="AP31">
        <v>4</v>
      </c>
      <c r="AQ31">
        <v>0.201039999999999</v>
      </c>
      <c r="AR31">
        <v>5</v>
      </c>
      <c r="AS31">
        <v>0.38052000000000002</v>
      </c>
      <c r="AT31">
        <v>5</v>
      </c>
      <c r="AU31">
        <v>0.78117999999999999</v>
      </c>
      <c r="AV31">
        <v>4</v>
      </c>
      <c r="AW31">
        <v>0.26505999999999902</v>
      </c>
      <c r="AX31">
        <v>5</v>
      </c>
      <c r="AY31">
        <v>0.32122000000000001</v>
      </c>
      <c r="AZ31">
        <v>3</v>
      </c>
      <c r="BA31">
        <v>0.74497999999999998</v>
      </c>
      <c r="BB31">
        <v>4</v>
      </c>
      <c r="BC31">
        <v>0.21076</v>
      </c>
      <c r="BD31">
        <v>5</v>
      </c>
      <c r="BE31">
        <v>0.67874000000000001</v>
      </c>
      <c r="BF31">
        <v>4</v>
      </c>
      <c r="BG31">
        <v>1</v>
      </c>
      <c r="BH31">
        <v>3</v>
      </c>
      <c r="BI31">
        <v>0.51580000000000004</v>
      </c>
      <c r="BJ31">
        <v>6</v>
      </c>
      <c r="BK31">
        <v>0.82523999999999997</v>
      </c>
      <c r="BL31">
        <v>3</v>
      </c>
      <c r="BM31">
        <v>1</v>
      </c>
      <c r="BN31">
        <v>3</v>
      </c>
      <c r="BO31">
        <v>0.70243999999999995</v>
      </c>
      <c r="BP31">
        <v>3</v>
      </c>
      <c r="BQ31">
        <v>0.81979999999999997</v>
      </c>
      <c r="BR31">
        <v>3</v>
      </c>
      <c r="BS31">
        <v>1</v>
      </c>
      <c r="BT31">
        <v>3</v>
      </c>
      <c r="BU31">
        <v>0.69462000000000002</v>
      </c>
      <c r="BV31">
        <v>3</v>
      </c>
    </row>
    <row r="32" spans="1:74">
      <c r="A32" s="15"/>
      <c r="B32" t="s">
        <v>221</v>
      </c>
      <c r="C32">
        <v>0.52529999999999999</v>
      </c>
      <c r="D32">
        <v>7</v>
      </c>
      <c r="E32">
        <v>0.80967999999999996</v>
      </c>
      <c r="F32">
        <v>3</v>
      </c>
      <c r="G32">
        <v>0.55320000000000003</v>
      </c>
      <c r="H32">
        <v>7</v>
      </c>
      <c r="I32">
        <v>0.53059999999999996</v>
      </c>
      <c r="J32">
        <v>7</v>
      </c>
      <c r="K32">
        <v>0.80967999999999996</v>
      </c>
      <c r="L32">
        <v>3</v>
      </c>
      <c r="M32">
        <v>0.56520000000000004</v>
      </c>
      <c r="N32">
        <v>7</v>
      </c>
      <c r="O32">
        <v>0.49280000000000002</v>
      </c>
      <c r="P32">
        <v>7</v>
      </c>
      <c r="Q32">
        <v>0.77968000000000004</v>
      </c>
      <c r="R32">
        <v>3</v>
      </c>
      <c r="S32">
        <v>0.51519999999999999</v>
      </c>
      <c r="T32">
        <v>7</v>
      </c>
      <c r="U32">
        <v>0.97829999999999995</v>
      </c>
      <c r="V32">
        <v>3</v>
      </c>
      <c r="W32">
        <v>1</v>
      </c>
      <c r="X32">
        <v>3</v>
      </c>
      <c r="Y32">
        <v>0.95740000000000003</v>
      </c>
      <c r="Z32">
        <v>3</v>
      </c>
      <c r="AA32">
        <v>0.98899999999999999</v>
      </c>
      <c r="AB32">
        <v>3</v>
      </c>
      <c r="AC32">
        <v>1</v>
      </c>
      <c r="AD32">
        <v>3</v>
      </c>
      <c r="AE32">
        <v>0.97829999999999995</v>
      </c>
      <c r="AF32">
        <v>3</v>
      </c>
      <c r="AG32">
        <v>0.98460000000000003</v>
      </c>
      <c r="AH32">
        <v>3</v>
      </c>
      <c r="AI32">
        <v>1</v>
      </c>
      <c r="AJ32">
        <v>3</v>
      </c>
      <c r="AK32">
        <v>0.96969999999999901</v>
      </c>
      <c r="AL32">
        <v>3</v>
      </c>
      <c r="AM32">
        <v>0.32990000000000003</v>
      </c>
      <c r="AN32">
        <v>7</v>
      </c>
      <c r="AO32">
        <v>0.84016000000000002</v>
      </c>
      <c r="AP32">
        <v>3</v>
      </c>
      <c r="AQ32">
        <v>0.2286</v>
      </c>
      <c r="AR32">
        <v>7</v>
      </c>
      <c r="AS32">
        <v>0.44139999999999902</v>
      </c>
      <c r="AT32">
        <v>7</v>
      </c>
      <c r="AU32">
        <v>0.84016000000000002</v>
      </c>
      <c r="AV32">
        <v>3</v>
      </c>
      <c r="AW32">
        <v>0.35160000000000002</v>
      </c>
      <c r="AX32">
        <v>7</v>
      </c>
      <c r="AY32">
        <v>0.41120000000000001</v>
      </c>
      <c r="AZ32">
        <v>7</v>
      </c>
      <c r="BA32">
        <v>0.82482</v>
      </c>
      <c r="BB32">
        <v>3</v>
      </c>
      <c r="BC32">
        <v>0.30990000000000001</v>
      </c>
      <c r="BD32">
        <v>7</v>
      </c>
      <c r="BE32">
        <v>0.67920000000000003</v>
      </c>
      <c r="BF32">
        <v>3</v>
      </c>
      <c r="BG32">
        <v>1</v>
      </c>
      <c r="BH32">
        <v>3</v>
      </c>
      <c r="BI32">
        <v>0.51429999999999998</v>
      </c>
      <c r="BJ32">
        <v>3</v>
      </c>
      <c r="BK32">
        <v>0.88339999999999996</v>
      </c>
      <c r="BL32">
        <v>3</v>
      </c>
      <c r="BM32">
        <v>1</v>
      </c>
      <c r="BN32">
        <v>3</v>
      </c>
      <c r="BO32">
        <v>0.79120000000000001</v>
      </c>
      <c r="BP32">
        <v>3</v>
      </c>
      <c r="BQ32">
        <v>0.8548</v>
      </c>
      <c r="BR32">
        <v>3</v>
      </c>
      <c r="BS32">
        <v>1</v>
      </c>
      <c r="BT32">
        <v>3</v>
      </c>
      <c r="BU32">
        <v>0.74650000000000005</v>
      </c>
      <c r="BV32">
        <v>3</v>
      </c>
    </row>
    <row r="33" spans="1:74">
      <c r="A33" s="15"/>
      <c r="B33" t="s">
        <v>227</v>
      </c>
      <c r="C33">
        <v>0.2697</v>
      </c>
      <c r="D33">
        <v>3</v>
      </c>
      <c r="E33">
        <v>0.33692</v>
      </c>
      <c r="F33">
        <v>3</v>
      </c>
      <c r="G33">
        <v>0.2258</v>
      </c>
      <c r="H33">
        <v>3</v>
      </c>
      <c r="I33">
        <v>0.2697</v>
      </c>
      <c r="J33">
        <v>3</v>
      </c>
      <c r="K33">
        <v>0.33692</v>
      </c>
      <c r="L33">
        <v>3</v>
      </c>
      <c r="M33">
        <v>0.2258</v>
      </c>
      <c r="N33">
        <v>3</v>
      </c>
      <c r="O33">
        <v>0.27917999999999998</v>
      </c>
      <c r="P33">
        <v>3</v>
      </c>
      <c r="Q33">
        <v>0.36749999999999999</v>
      </c>
      <c r="R33">
        <v>3</v>
      </c>
      <c r="S33">
        <v>0.2258</v>
      </c>
      <c r="T33">
        <v>3</v>
      </c>
      <c r="U33">
        <v>0.79557999999999995</v>
      </c>
      <c r="V33">
        <v>3</v>
      </c>
      <c r="W33">
        <v>0.66205999999999998</v>
      </c>
      <c r="X33">
        <v>3</v>
      </c>
      <c r="Y33">
        <v>1</v>
      </c>
      <c r="Z33">
        <v>3</v>
      </c>
      <c r="AA33">
        <v>0.79557999999999995</v>
      </c>
      <c r="AB33">
        <v>3</v>
      </c>
      <c r="AC33">
        <v>0.66205999999999998</v>
      </c>
      <c r="AD33">
        <v>3</v>
      </c>
      <c r="AE33">
        <v>1</v>
      </c>
      <c r="AF33">
        <v>3</v>
      </c>
      <c r="AG33">
        <v>0.83811999999999998</v>
      </c>
      <c r="AH33">
        <v>3</v>
      </c>
      <c r="AI33">
        <v>0.72249999999999903</v>
      </c>
      <c r="AJ33">
        <v>3</v>
      </c>
      <c r="AK33">
        <v>1</v>
      </c>
      <c r="AL33">
        <v>3</v>
      </c>
      <c r="AM33">
        <v>0.13383999999999999</v>
      </c>
      <c r="AN33">
        <v>7</v>
      </c>
      <c r="AO33">
        <v>0.48124</v>
      </c>
      <c r="AP33">
        <v>3</v>
      </c>
      <c r="AQ33">
        <v>8.1339999999999996E-2</v>
      </c>
      <c r="AR33">
        <v>7</v>
      </c>
      <c r="AS33">
        <v>0.22453999999999999</v>
      </c>
      <c r="AT33">
        <v>7</v>
      </c>
      <c r="AU33">
        <v>0.48124</v>
      </c>
      <c r="AV33">
        <v>3</v>
      </c>
      <c r="AW33">
        <v>0.15914</v>
      </c>
      <c r="AX33">
        <v>7</v>
      </c>
      <c r="AY33">
        <v>0.27764</v>
      </c>
      <c r="AZ33">
        <v>7</v>
      </c>
      <c r="BA33">
        <v>0.52500000000000002</v>
      </c>
      <c r="BB33">
        <v>3</v>
      </c>
      <c r="BC33">
        <v>0.20880000000000001</v>
      </c>
      <c r="BD33">
        <v>7</v>
      </c>
      <c r="BE33">
        <v>0.42083999999999999</v>
      </c>
      <c r="BF33">
        <v>3</v>
      </c>
      <c r="BG33">
        <v>0.97706000000000004</v>
      </c>
      <c r="BH33">
        <v>6</v>
      </c>
      <c r="BI33">
        <v>0.26919999999999999</v>
      </c>
      <c r="BJ33">
        <v>3</v>
      </c>
      <c r="BK33">
        <v>0.68122000000000005</v>
      </c>
      <c r="BL33">
        <v>3</v>
      </c>
      <c r="BM33">
        <v>0.97706000000000004</v>
      </c>
      <c r="BN33">
        <v>6</v>
      </c>
      <c r="BO33">
        <v>0.52690000000000003</v>
      </c>
      <c r="BP33">
        <v>3</v>
      </c>
      <c r="BQ33">
        <v>0.8276</v>
      </c>
      <c r="BR33">
        <v>3</v>
      </c>
      <c r="BS33">
        <v>1</v>
      </c>
      <c r="BT33">
        <v>3</v>
      </c>
      <c r="BU33">
        <v>0.70589999999999997</v>
      </c>
      <c r="BV33">
        <v>3</v>
      </c>
    </row>
    <row r="34" spans="1:74">
      <c r="A34" s="15"/>
      <c r="B34" t="s">
        <v>234</v>
      </c>
      <c r="C34">
        <v>0</v>
      </c>
      <c r="E34">
        <v>0</v>
      </c>
      <c r="G34">
        <v>0</v>
      </c>
      <c r="I34">
        <v>0</v>
      </c>
      <c r="K34">
        <v>0</v>
      </c>
      <c r="M34">
        <v>0</v>
      </c>
      <c r="O34">
        <v>0</v>
      </c>
      <c r="Q34">
        <v>0</v>
      </c>
      <c r="S34">
        <v>0</v>
      </c>
      <c r="U34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0</v>
      </c>
      <c r="AM34">
        <v>6.3400000000000001E-3</v>
      </c>
      <c r="AN34">
        <v>7</v>
      </c>
      <c r="AO34">
        <v>0.11112</v>
      </c>
      <c r="AP34">
        <v>7</v>
      </c>
      <c r="AQ34">
        <v>3.3E-3</v>
      </c>
      <c r="AR34">
        <v>7</v>
      </c>
      <c r="AS34">
        <v>1.1440000000000001E-2</v>
      </c>
      <c r="AT34">
        <v>7</v>
      </c>
      <c r="AU34">
        <v>0.1</v>
      </c>
      <c r="AV34">
        <v>7</v>
      </c>
      <c r="AW34">
        <v>6.0800000000000003E-3</v>
      </c>
      <c r="AX34">
        <v>7</v>
      </c>
      <c r="AY34">
        <v>1.8200000000000001E-2</v>
      </c>
      <c r="AZ34">
        <v>7</v>
      </c>
      <c r="BA34">
        <v>0.1</v>
      </c>
      <c r="BB34">
        <v>7</v>
      </c>
      <c r="BC34">
        <v>0.01</v>
      </c>
      <c r="BD34">
        <v>7</v>
      </c>
      <c r="BE34">
        <v>7.6740000000000003E-2</v>
      </c>
      <c r="BF34">
        <v>7</v>
      </c>
      <c r="BG34">
        <v>0.72618000000000005</v>
      </c>
      <c r="BH34">
        <v>7</v>
      </c>
      <c r="BI34">
        <v>4.086E-2</v>
      </c>
      <c r="BJ34">
        <v>7</v>
      </c>
      <c r="BK34">
        <v>9.3780000000000002E-2</v>
      </c>
      <c r="BL34">
        <v>7</v>
      </c>
      <c r="BM34">
        <v>0.55713999999999997</v>
      </c>
      <c r="BN34">
        <v>7</v>
      </c>
      <c r="BO34">
        <v>5.1519999999999899E-2</v>
      </c>
      <c r="BP34">
        <v>7</v>
      </c>
      <c r="BQ34">
        <v>0.14630000000000001</v>
      </c>
      <c r="BR34">
        <v>7</v>
      </c>
      <c r="BS34">
        <v>0.55713999999999997</v>
      </c>
      <c r="BT34">
        <v>7</v>
      </c>
      <c r="BU34">
        <v>8.4999999999999895E-2</v>
      </c>
      <c r="BV34">
        <v>7</v>
      </c>
    </row>
    <row r="35" spans="1:74">
      <c r="A35" s="15"/>
      <c r="B35" t="s">
        <v>236</v>
      </c>
      <c r="C35">
        <v>0.22517999999999999</v>
      </c>
      <c r="D35">
        <v>7</v>
      </c>
      <c r="E35">
        <v>0.21257999999999999</v>
      </c>
      <c r="F35">
        <v>7</v>
      </c>
      <c r="G35">
        <v>0.23998</v>
      </c>
      <c r="H35">
        <v>7</v>
      </c>
      <c r="I35">
        <v>0.38550000000000001</v>
      </c>
      <c r="J35">
        <v>7</v>
      </c>
      <c r="K35">
        <v>0.384159999999999</v>
      </c>
      <c r="L35">
        <v>7</v>
      </c>
      <c r="M35">
        <v>0.38750000000000001</v>
      </c>
      <c r="N35">
        <v>7</v>
      </c>
      <c r="O35" s="3" t="s">
        <v>756</v>
      </c>
      <c r="P35" s="3" t="s">
        <v>118</v>
      </c>
      <c r="Q35" s="3" t="s">
        <v>756</v>
      </c>
      <c r="R35" s="3" t="s">
        <v>239</v>
      </c>
      <c r="S35" s="3" t="s">
        <v>756</v>
      </c>
      <c r="U35">
        <v>0.55267999999999995</v>
      </c>
      <c r="V35">
        <v>7</v>
      </c>
      <c r="W35">
        <v>0.63319999999999999</v>
      </c>
      <c r="X35">
        <v>7</v>
      </c>
      <c r="Y35">
        <v>0.49330000000000002</v>
      </c>
      <c r="Z35">
        <v>7</v>
      </c>
      <c r="AA35">
        <v>0.77198</v>
      </c>
      <c r="AB35">
        <v>7</v>
      </c>
      <c r="AC35">
        <v>0.70138</v>
      </c>
      <c r="AD35">
        <v>7</v>
      </c>
      <c r="AE35">
        <v>0.86250000000000004</v>
      </c>
      <c r="AF35">
        <v>7</v>
      </c>
      <c r="AG35" s="3" t="s">
        <v>756</v>
      </c>
      <c r="AH35" s="3" t="s">
        <v>118</v>
      </c>
      <c r="AI35" s="3" t="s">
        <v>756</v>
      </c>
      <c r="AJ35" s="3" t="s">
        <v>239</v>
      </c>
      <c r="AK35" s="3" t="s">
        <v>756</v>
      </c>
      <c r="AM35">
        <v>0.12634000000000001</v>
      </c>
      <c r="AN35">
        <v>7</v>
      </c>
      <c r="AO35">
        <v>0.35187999999999903</v>
      </c>
      <c r="AP35">
        <v>7</v>
      </c>
      <c r="AQ35">
        <v>7.6999999999999999E-2</v>
      </c>
      <c r="AR35">
        <v>7</v>
      </c>
      <c r="AS35">
        <v>0.12758</v>
      </c>
      <c r="AT35">
        <v>7</v>
      </c>
      <c r="AU35">
        <v>0.384159999999999</v>
      </c>
      <c r="AV35">
        <v>7</v>
      </c>
      <c r="AW35">
        <v>7.6560000000000003E-2</v>
      </c>
      <c r="AX35">
        <v>7</v>
      </c>
      <c r="AY35">
        <v>0</v>
      </c>
      <c r="BA35">
        <v>0</v>
      </c>
      <c r="BC35">
        <v>0</v>
      </c>
      <c r="BE35">
        <v>0.30418000000000001</v>
      </c>
      <c r="BF35">
        <v>7</v>
      </c>
      <c r="BG35">
        <v>0.90847999999999995</v>
      </c>
      <c r="BH35">
        <v>7</v>
      </c>
      <c r="BI35">
        <v>0.18387999999999999</v>
      </c>
      <c r="BJ35">
        <v>7</v>
      </c>
      <c r="BK35">
        <v>0.35526000000000002</v>
      </c>
      <c r="BL35">
        <v>7</v>
      </c>
      <c r="BM35">
        <v>0.96250000000000002</v>
      </c>
      <c r="BN35">
        <v>7</v>
      </c>
      <c r="BO35">
        <v>0.22713999999999901</v>
      </c>
      <c r="BP35">
        <v>7</v>
      </c>
      <c r="BQ35">
        <v>0.3478</v>
      </c>
      <c r="BR35">
        <v>5</v>
      </c>
      <c r="BS35">
        <v>1</v>
      </c>
      <c r="BT35">
        <v>5</v>
      </c>
      <c r="BU35">
        <v>0.21049999999999999</v>
      </c>
      <c r="BV35">
        <v>5</v>
      </c>
    </row>
    <row r="36" spans="1:74">
      <c r="A36" s="15"/>
      <c r="B36" t="s">
        <v>245</v>
      </c>
      <c r="C36">
        <v>0.39611999999999897</v>
      </c>
      <c r="D36">
        <v>7</v>
      </c>
      <c r="E36">
        <v>0.41402</v>
      </c>
      <c r="F36">
        <v>4</v>
      </c>
      <c r="G36">
        <v>0.435</v>
      </c>
      <c r="H36">
        <v>7</v>
      </c>
      <c r="I36">
        <v>0.60129999999999995</v>
      </c>
      <c r="J36">
        <v>7</v>
      </c>
      <c r="K36">
        <v>0.63514000000000004</v>
      </c>
      <c r="L36">
        <v>4</v>
      </c>
      <c r="M36">
        <v>0.65456000000000003</v>
      </c>
      <c r="N36">
        <v>7</v>
      </c>
      <c r="O36" s="3" t="s">
        <v>756</v>
      </c>
      <c r="P36" s="3" t="s">
        <v>173</v>
      </c>
      <c r="Q36" s="3" t="s">
        <v>756</v>
      </c>
      <c r="R36" s="3" t="s">
        <v>242</v>
      </c>
      <c r="S36" s="3" t="s">
        <v>756</v>
      </c>
      <c r="U36">
        <v>0.65793999999999997</v>
      </c>
      <c r="V36">
        <v>7</v>
      </c>
      <c r="W36">
        <v>0.79143999999999903</v>
      </c>
      <c r="X36">
        <v>6</v>
      </c>
      <c r="Y36">
        <v>0.57499999999999996</v>
      </c>
      <c r="Z36">
        <v>7</v>
      </c>
      <c r="AA36">
        <v>0.87646000000000002</v>
      </c>
      <c r="AB36">
        <v>7</v>
      </c>
      <c r="AC36">
        <v>0.84651999999999905</v>
      </c>
      <c r="AD36">
        <v>7</v>
      </c>
      <c r="AE36">
        <v>0.90910000000000002</v>
      </c>
      <c r="AF36">
        <v>7</v>
      </c>
      <c r="AG36" s="3" t="s">
        <v>756</v>
      </c>
      <c r="AH36" s="3" t="s">
        <v>173</v>
      </c>
      <c r="AI36" s="3" t="s">
        <v>756</v>
      </c>
      <c r="AJ36" s="3" t="s">
        <v>242</v>
      </c>
      <c r="AK36" s="3" t="s">
        <v>756</v>
      </c>
      <c r="AM36">
        <v>0.23225999999999999</v>
      </c>
      <c r="AN36">
        <v>7</v>
      </c>
      <c r="AO36">
        <v>0.61081999999999903</v>
      </c>
      <c r="AP36">
        <v>4</v>
      </c>
      <c r="AQ36">
        <v>0.15271999999999999</v>
      </c>
      <c r="AR36">
        <v>7</v>
      </c>
      <c r="AS36">
        <v>0.26857999999999999</v>
      </c>
      <c r="AT36">
        <v>7</v>
      </c>
      <c r="AU36">
        <v>0.63514000000000004</v>
      </c>
      <c r="AV36">
        <v>4</v>
      </c>
      <c r="AW36">
        <v>0.177759999999999</v>
      </c>
      <c r="AX36">
        <v>7</v>
      </c>
      <c r="AY36">
        <v>0</v>
      </c>
      <c r="BA36">
        <v>0</v>
      </c>
      <c r="BC36">
        <v>0</v>
      </c>
      <c r="BE36">
        <v>0.37559999999999999</v>
      </c>
      <c r="BF36">
        <v>7</v>
      </c>
      <c r="BG36">
        <v>0.88171999999999995</v>
      </c>
      <c r="BH36">
        <v>7</v>
      </c>
      <c r="BI36">
        <v>0.23877999999999999</v>
      </c>
      <c r="BJ36">
        <v>7</v>
      </c>
      <c r="BK36">
        <v>0.43640000000000001</v>
      </c>
      <c r="BL36">
        <v>7</v>
      </c>
      <c r="BM36">
        <v>0.84962000000000004</v>
      </c>
      <c r="BN36">
        <v>7</v>
      </c>
      <c r="BO36">
        <v>0.29383999999999999</v>
      </c>
      <c r="BP36">
        <v>7</v>
      </c>
      <c r="BQ36">
        <v>7.4079999999999993E-2</v>
      </c>
      <c r="BR36">
        <v>5</v>
      </c>
      <c r="BS36">
        <v>0.4</v>
      </c>
      <c r="BT36">
        <v>5</v>
      </c>
      <c r="BU36">
        <v>4.0799999999999899E-2</v>
      </c>
      <c r="BV36">
        <v>5</v>
      </c>
    </row>
    <row r="37" spans="1:74">
      <c r="A37" s="15"/>
      <c r="B37" t="s">
        <v>252</v>
      </c>
      <c r="C37">
        <v>0.32713999999999999</v>
      </c>
      <c r="D37">
        <v>7</v>
      </c>
      <c r="E37">
        <v>0.51332</v>
      </c>
      <c r="F37">
        <v>6</v>
      </c>
      <c r="G37">
        <v>0.30001999999999901</v>
      </c>
      <c r="H37">
        <v>7</v>
      </c>
      <c r="I37">
        <v>0.32919999999999999</v>
      </c>
      <c r="J37">
        <v>7</v>
      </c>
      <c r="K37">
        <v>0.51332</v>
      </c>
      <c r="L37">
        <v>6</v>
      </c>
      <c r="M37">
        <v>0.30001999999999901</v>
      </c>
      <c r="N37">
        <v>7</v>
      </c>
      <c r="O37">
        <v>0</v>
      </c>
      <c r="Q37">
        <v>0</v>
      </c>
      <c r="S37">
        <v>0</v>
      </c>
      <c r="U37">
        <v>0.48952000000000001</v>
      </c>
      <c r="V37">
        <v>7</v>
      </c>
      <c r="W37">
        <v>0.74334</v>
      </c>
      <c r="X37">
        <v>7</v>
      </c>
      <c r="Y37">
        <v>0.36840000000000001</v>
      </c>
      <c r="Z37">
        <v>6</v>
      </c>
      <c r="AA37">
        <v>0.48849999999999999</v>
      </c>
      <c r="AB37">
        <v>7</v>
      </c>
      <c r="AC37">
        <v>0.74172000000000005</v>
      </c>
      <c r="AD37">
        <v>5</v>
      </c>
      <c r="AE37">
        <v>0.36840000000000001</v>
      </c>
      <c r="AF37">
        <v>6</v>
      </c>
      <c r="AG37">
        <v>0</v>
      </c>
      <c r="AI37">
        <v>0</v>
      </c>
      <c r="AK37">
        <v>0</v>
      </c>
      <c r="AM37">
        <v>0.14527999999999999</v>
      </c>
      <c r="AN37">
        <v>7</v>
      </c>
      <c r="AO37">
        <v>0.60202</v>
      </c>
      <c r="AP37">
        <v>6</v>
      </c>
      <c r="AQ37">
        <v>8.4459999999999993E-2</v>
      </c>
      <c r="AR37">
        <v>7</v>
      </c>
      <c r="AS37">
        <v>0.27549999999999902</v>
      </c>
      <c r="AT37">
        <v>7</v>
      </c>
      <c r="AU37">
        <v>0.60202</v>
      </c>
      <c r="AV37">
        <v>6</v>
      </c>
      <c r="AW37">
        <v>0.18629999999999999</v>
      </c>
      <c r="AX37">
        <v>7</v>
      </c>
      <c r="AY37">
        <v>9.4079999999999997E-2</v>
      </c>
      <c r="AZ37">
        <v>7</v>
      </c>
      <c r="BA37">
        <v>0.18484</v>
      </c>
      <c r="BB37">
        <v>7</v>
      </c>
      <c r="BC37">
        <v>6.5799999999999997E-2</v>
      </c>
      <c r="BD37">
        <v>7</v>
      </c>
      <c r="BE37">
        <v>0.21781999999999899</v>
      </c>
      <c r="BF37">
        <v>5</v>
      </c>
      <c r="BG37">
        <v>0.79641999999999902</v>
      </c>
      <c r="BH37">
        <v>6</v>
      </c>
      <c r="BI37">
        <v>0.13156000000000001</v>
      </c>
      <c r="BJ37">
        <v>7</v>
      </c>
      <c r="BK37">
        <v>0.39244000000000001</v>
      </c>
      <c r="BL37">
        <v>5</v>
      </c>
      <c r="BM37">
        <v>0.80044000000000004</v>
      </c>
      <c r="BN37">
        <v>7</v>
      </c>
      <c r="BO37">
        <v>0.2843</v>
      </c>
      <c r="BP37">
        <v>5</v>
      </c>
      <c r="BQ37">
        <v>0.19541999999999901</v>
      </c>
      <c r="BR37">
        <v>7</v>
      </c>
      <c r="BS37">
        <v>0.55266000000000004</v>
      </c>
      <c r="BT37">
        <v>7</v>
      </c>
      <c r="BU37">
        <v>0.11898</v>
      </c>
      <c r="BV37">
        <v>7</v>
      </c>
    </row>
    <row r="38" spans="1:74">
      <c r="A38" s="15"/>
      <c r="B38" t="s">
        <v>266</v>
      </c>
      <c r="C38">
        <v>0.10203999999999901</v>
      </c>
      <c r="D38">
        <v>6</v>
      </c>
      <c r="E38">
        <v>0.2293</v>
      </c>
      <c r="F38">
        <v>6</v>
      </c>
      <c r="G38">
        <v>9.1999999999999998E-2</v>
      </c>
      <c r="H38">
        <v>6</v>
      </c>
      <c r="I38">
        <v>0.10203999999999901</v>
      </c>
      <c r="J38">
        <v>6</v>
      </c>
      <c r="K38">
        <v>0.2293</v>
      </c>
      <c r="L38">
        <v>6</v>
      </c>
      <c r="M38">
        <v>9.1999999999999998E-2</v>
      </c>
      <c r="N38">
        <v>6</v>
      </c>
      <c r="O38">
        <v>0.10349999999999999</v>
      </c>
      <c r="P38">
        <v>6</v>
      </c>
      <c r="Q38">
        <v>0.18278</v>
      </c>
      <c r="R38">
        <v>4</v>
      </c>
      <c r="S38">
        <v>0.124</v>
      </c>
      <c r="T38">
        <v>6</v>
      </c>
      <c r="U38">
        <v>0.59299999999999997</v>
      </c>
      <c r="V38">
        <v>6</v>
      </c>
      <c r="W38">
        <v>0.4955</v>
      </c>
      <c r="X38">
        <v>6</v>
      </c>
      <c r="Y38">
        <v>0.78800000000000003</v>
      </c>
      <c r="Z38">
        <v>6</v>
      </c>
      <c r="AA38">
        <v>0.59299999999999997</v>
      </c>
      <c r="AB38">
        <v>6</v>
      </c>
      <c r="AC38">
        <v>0.4955</v>
      </c>
      <c r="AD38">
        <v>6</v>
      </c>
      <c r="AE38">
        <v>0.78800000000000003</v>
      </c>
      <c r="AF38">
        <v>6</v>
      </c>
      <c r="AG38">
        <v>0.60636000000000001</v>
      </c>
      <c r="AH38">
        <v>6</v>
      </c>
      <c r="AI38">
        <v>0.49262</v>
      </c>
      <c r="AJ38">
        <v>6</v>
      </c>
      <c r="AK38">
        <v>0.82799999999999996</v>
      </c>
      <c r="AL38">
        <v>6</v>
      </c>
      <c r="AM38">
        <v>8.9840000000000003E-2</v>
      </c>
      <c r="AN38">
        <v>6</v>
      </c>
      <c r="AO38">
        <v>0.15042</v>
      </c>
      <c r="AP38">
        <v>6</v>
      </c>
      <c r="AQ38">
        <v>6.4119999999999996E-2</v>
      </c>
      <c r="AR38">
        <v>6</v>
      </c>
      <c r="AS38">
        <v>0.11942</v>
      </c>
      <c r="AT38">
        <v>6</v>
      </c>
      <c r="AU38">
        <v>0.15042</v>
      </c>
      <c r="AV38">
        <v>6</v>
      </c>
      <c r="AW38">
        <v>9.9279999999999993E-2</v>
      </c>
      <c r="AX38">
        <v>6</v>
      </c>
      <c r="AY38">
        <v>0.1416</v>
      </c>
      <c r="AZ38">
        <v>6</v>
      </c>
      <c r="BA38">
        <v>0.15658</v>
      </c>
      <c r="BB38">
        <v>6</v>
      </c>
      <c r="BC38">
        <v>0.1295</v>
      </c>
      <c r="BD38">
        <v>6</v>
      </c>
      <c r="BE38">
        <v>0.44722000000000001</v>
      </c>
      <c r="BF38">
        <v>6</v>
      </c>
      <c r="BG38">
        <v>0.71638000000000002</v>
      </c>
      <c r="BH38">
        <v>6</v>
      </c>
      <c r="BI38">
        <v>0.32545999999999897</v>
      </c>
      <c r="BJ38">
        <v>6</v>
      </c>
      <c r="BK38">
        <v>0.59092</v>
      </c>
      <c r="BL38">
        <v>6</v>
      </c>
      <c r="BM38">
        <v>0.71638000000000002</v>
      </c>
      <c r="BN38">
        <v>6</v>
      </c>
      <c r="BO38">
        <v>0.50361999999999996</v>
      </c>
      <c r="BP38">
        <v>6</v>
      </c>
      <c r="BQ38">
        <v>0.69328000000000001</v>
      </c>
      <c r="BR38">
        <v>6</v>
      </c>
      <c r="BS38">
        <v>0.74214000000000002</v>
      </c>
      <c r="BT38">
        <v>6</v>
      </c>
      <c r="BU38">
        <v>0.651419999999999</v>
      </c>
      <c r="BV38">
        <v>6</v>
      </c>
    </row>
    <row r="39" spans="1:74">
      <c r="A39" s="15"/>
      <c r="B39" t="s">
        <v>274</v>
      </c>
      <c r="C39">
        <v>0</v>
      </c>
      <c r="E39">
        <v>0</v>
      </c>
      <c r="G39">
        <v>0</v>
      </c>
      <c r="I39">
        <v>0</v>
      </c>
      <c r="K39">
        <v>0</v>
      </c>
      <c r="M39">
        <v>0</v>
      </c>
      <c r="O39" s="3" t="s">
        <v>756</v>
      </c>
      <c r="P39" s="3" t="s">
        <v>163</v>
      </c>
      <c r="Q39" s="3" t="s">
        <v>756</v>
      </c>
      <c r="R39" s="3" t="s">
        <v>275</v>
      </c>
      <c r="S39" s="3" t="s">
        <v>756</v>
      </c>
      <c r="U39">
        <v>0</v>
      </c>
      <c r="W39">
        <v>0</v>
      </c>
      <c r="Y39">
        <v>0</v>
      </c>
      <c r="AA39">
        <v>0</v>
      </c>
      <c r="AC39">
        <v>0</v>
      </c>
      <c r="AE39">
        <v>0</v>
      </c>
      <c r="AG39" s="3" t="s">
        <v>756</v>
      </c>
      <c r="AH39" s="3" t="s">
        <v>163</v>
      </c>
      <c r="AI39" s="3" t="s">
        <v>756</v>
      </c>
      <c r="AJ39" s="3" t="s">
        <v>275</v>
      </c>
      <c r="AK39" s="3" t="s">
        <v>756</v>
      </c>
      <c r="AM39">
        <v>1.7600000000000001E-3</v>
      </c>
      <c r="AN39">
        <v>3</v>
      </c>
      <c r="AO39">
        <v>0.2</v>
      </c>
      <c r="AP39">
        <v>3</v>
      </c>
      <c r="AQ39">
        <v>8.8000000000000003E-4</v>
      </c>
      <c r="AR39">
        <v>3</v>
      </c>
      <c r="AS39">
        <v>3.0599999999999998E-3</v>
      </c>
      <c r="AT39">
        <v>3</v>
      </c>
      <c r="AU39">
        <v>0.2</v>
      </c>
      <c r="AV39">
        <v>3</v>
      </c>
      <c r="AW39">
        <v>1.5399999999999999E-3</v>
      </c>
      <c r="AX39">
        <v>3</v>
      </c>
      <c r="AY39">
        <v>4.0800000000000003E-3</v>
      </c>
      <c r="AZ39">
        <v>3</v>
      </c>
      <c r="BA39">
        <v>0.2</v>
      </c>
      <c r="BB39">
        <v>3</v>
      </c>
      <c r="BC39">
        <v>2.0600000000000002E-3</v>
      </c>
      <c r="BD39">
        <v>3</v>
      </c>
      <c r="BE39">
        <v>7.1279999999999996E-2</v>
      </c>
      <c r="BF39">
        <v>3</v>
      </c>
      <c r="BG39">
        <v>0.8</v>
      </c>
      <c r="BH39">
        <v>3</v>
      </c>
      <c r="BI39">
        <v>3.7339999999999998E-2</v>
      </c>
      <c r="BJ39">
        <v>3</v>
      </c>
      <c r="BK39">
        <v>0.11938</v>
      </c>
      <c r="BL39">
        <v>3</v>
      </c>
      <c r="BM39">
        <v>0.8</v>
      </c>
      <c r="BN39">
        <v>3</v>
      </c>
      <c r="BO39">
        <v>6.4599999999999894E-2</v>
      </c>
      <c r="BP39">
        <v>3</v>
      </c>
      <c r="BQ39">
        <v>0.12351999999999901</v>
      </c>
      <c r="BR39">
        <v>3</v>
      </c>
      <c r="BS39">
        <v>1</v>
      </c>
      <c r="BT39">
        <v>3</v>
      </c>
      <c r="BU39">
        <v>6.5999999999999906E-2</v>
      </c>
      <c r="BV39">
        <v>3</v>
      </c>
    </row>
    <row r="40" spans="1:74">
      <c r="A40" s="15"/>
      <c r="B40" t="s">
        <v>279</v>
      </c>
      <c r="C40">
        <v>0</v>
      </c>
      <c r="E40">
        <v>0</v>
      </c>
      <c r="G40">
        <v>0</v>
      </c>
      <c r="I40">
        <v>0</v>
      </c>
      <c r="K40">
        <v>0</v>
      </c>
      <c r="M40">
        <v>0</v>
      </c>
      <c r="O40">
        <v>0</v>
      </c>
      <c r="Q40">
        <v>0</v>
      </c>
      <c r="S40">
        <v>0</v>
      </c>
      <c r="U40">
        <v>1.3339999999999999E-2</v>
      </c>
      <c r="V40">
        <v>6</v>
      </c>
      <c r="W40">
        <v>2.8580000000000001E-2</v>
      </c>
      <c r="X40">
        <v>6</v>
      </c>
      <c r="Y40">
        <v>8.6999999999999994E-3</v>
      </c>
      <c r="Z40">
        <v>6</v>
      </c>
      <c r="AA40">
        <v>1.3559999999999999E-2</v>
      </c>
      <c r="AB40">
        <v>6</v>
      </c>
      <c r="AC40">
        <v>2.8580000000000001E-2</v>
      </c>
      <c r="AD40">
        <v>6</v>
      </c>
      <c r="AE40">
        <v>8.8800000000000007E-3</v>
      </c>
      <c r="AF40">
        <v>6</v>
      </c>
      <c r="AG40">
        <v>1.3559999999999999E-2</v>
      </c>
      <c r="AH40">
        <v>6</v>
      </c>
      <c r="AI40">
        <v>2.8580000000000001E-2</v>
      </c>
      <c r="AJ40">
        <v>6</v>
      </c>
      <c r="AK40">
        <v>8.8800000000000007E-3</v>
      </c>
      <c r="AL40">
        <v>6</v>
      </c>
      <c r="AM40">
        <v>6.4200000000000004E-3</v>
      </c>
      <c r="AN40">
        <v>3</v>
      </c>
      <c r="AO40">
        <v>4.1059999999999999E-2</v>
      </c>
      <c r="AP40">
        <v>3</v>
      </c>
      <c r="AQ40">
        <v>3.47999999999999E-3</v>
      </c>
      <c r="AR40">
        <v>3</v>
      </c>
      <c r="AS40">
        <v>1.172E-2</v>
      </c>
      <c r="AT40">
        <v>3</v>
      </c>
      <c r="AU40">
        <v>4.1059999999999999E-2</v>
      </c>
      <c r="AV40">
        <v>3</v>
      </c>
      <c r="AW40">
        <v>6.8399999999999997E-3</v>
      </c>
      <c r="AX40">
        <v>3</v>
      </c>
      <c r="AY40">
        <v>1.41E-2</v>
      </c>
      <c r="AZ40">
        <v>3</v>
      </c>
      <c r="BA40">
        <v>4.3279999999999999E-2</v>
      </c>
      <c r="BB40">
        <v>3</v>
      </c>
      <c r="BC40">
        <v>8.4399999999999996E-3</v>
      </c>
      <c r="BD40">
        <v>3</v>
      </c>
      <c r="BE40">
        <v>4.0639999999999898E-2</v>
      </c>
      <c r="BF40">
        <v>6</v>
      </c>
      <c r="BG40">
        <v>0.33767999999999998</v>
      </c>
      <c r="BH40">
        <v>6</v>
      </c>
      <c r="BI40">
        <v>2.172E-2</v>
      </c>
      <c r="BJ40">
        <v>6</v>
      </c>
      <c r="BK40">
        <v>7.5179999999999997E-2</v>
      </c>
      <c r="BL40">
        <v>6</v>
      </c>
      <c r="BM40">
        <v>0.33767999999999998</v>
      </c>
      <c r="BN40">
        <v>6</v>
      </c>
      <c r="BO40">
        <v>4.2720000000000001E-2</v>
      </c>
      <c r="BP40">
        <v>6</v>
      </c>
      <c r="BQ40">
        <v>7.2599999999999998E-2</v>
      </c>
      <c r="BR40">
        <v>6</v>
      </c>
      <c r="BS40">
        <v>0.28845999999999999</v>
      </c>
      <c r="BT40">
        <v>6</v>
      </c>
      <c r="BU40">
        <v>4.2099999999999999E-2</v>
      </c>
      <c r="BV40">
        <v>6</v>
      </c>
    </row>
    <row r="41" spans="1:74">
      <c r="A41" s="15"/>
      <c r="B41" t="s">
        <v>286</v>
      </c>
      <c r="C41">
        <v>0.4511</v>
      </c>
      <c r="D41">
        <v>7</v>
      </c>
      <c r="E41">
        <v>0.89887999999999901</v>
      </c>
      <c r="F41">
        <v>7</v>
      </c>
      <c r="G41">
        <v>0.30475999999999998</v>
      </c>
      <c r="H41">
        <v>7</v>
      </c>
      <c r="I41">
        <v>0.4385</v>
      </c>
      <c r="J41">
        <v>7</v>
      </c>
      <c r="K41">
        <v>1</v>
      </c>
      <c r="L41">
        <v>5</v>
      </c>
      <c r="M41">
        <v>0.31428</v>
      </c>
      <c r="N41">
        <v>7</v>
      </c>
      <c r="O41" s="3" t="s">
        <v>756</v>
      </c>
      <c r="P41" s="3" t="s">
        <v>163</v>
      </c>
      <c r="Q41" s="3" t="s">
        <v>756</v>
      </c>
      <c r="R41" s="3" t="s">
        <v>275</v>
      </c>
      <c r="S41" s="3" t="s">
        <v>756</v>
      </c>
      <c r="U41">
        <v>0.98799999999999899</v>
      </c>
      <c r="V41">
        <v>7</v>
      </c>
      <c r="W41">
        <v>1</v>
      </c>
      <c r="X41">
        <v>5</v>
      </c>
      <c r="Y41">
        <v>0.97619999999999996</v>
      </c>
      <c r="Z41">
        <v>7</v>
      </c>
      <c r="AA41">
        <v>1</v>
      </c>
      <c r="AB41">
        <v>7</v>
      </c>
      <c r="AC41">
        <v>1</v>
      </c>
      <c r="AD41">
        <v>5</v>
      </c>
      <c r="AE41">
        <v>1</v>
      </c>
      <c r="AF41">
        <v>7</v>
      </c>
      <c r="AG41" s="3" t="s">
        <v>756</v>
      </c>
      <c r="AH41" s="3" t="s">
        <v>163</v>
      </c>
      <c r="AI41" s="3" t="s">
        <v>756</v>
      </c>
      <c r="AJ41" s="3" t="s">
        <v>275</v>
      </c>
      <c r="AK41" s="3" t="s">
        <v>756</v>
      </c>
      <c r="AM41">
        <v>0.14948</v>
      </c>
      <c r="AN41">
        <v>7</v>
      </c>
      <c r="AO41">
        <v>0.56606000000000001</v>
      </c>
      <c r="AP41">
        <v>4</v>
      </c>
      <c r="AQ41">
        <v>9.9580000000000002E-2</v>
      </c>
      <c r="AR41">
        <v>7</v>
      </c>
      <c r="AS41">
        <v>0.18378</v>
      </c>
      <c r="AT41">
        <v>7</v>
      </c>
      <c r="AU41">
        <v>0.6</v>
      </c>
      <c r="AV41">
        <v>4</v>
      </c>
      <c r="AW41">
        <v>0.17391999999999999</v>
      </c>
      <c r="AX41">
        <v>7</v>
      </c>
      <c r="AY41">
        <v>0.15615999999999999</v>
      </c>
      <c r="AZ41">
        <v>6</v>
      </c>
      <c r="BA41">
        <v>0.45999999999999902</v>
      </c>
      <c r="BB41">
        <v>4</v>
      </c>
      <c r="BC41">
        <v>0.15665999999999999</v>
      </c>
      <c r="BD41">
        <v>7</v>
      </c>
      <c r="BE41">
        <v>0.45622000000000001</v>
      </c>
      <c r="BF41">
        <v>7</v>
      </c>
      <c r="BG41">
        <v>0.93393999999999999</v>
      </c>
      <c r="BH41">
        <v>4</v>
      </c>
      <c r="BI41">
        <v>0.32885999999999999</v>
      </c>
      <c r="BJ41">
        <v>7</v>
      </c>
      <c r="BK41">
        <v>0.57406000000000001</v>
      </c>
      <c r="BL41">
        <v>7</v>
      </c>
      <c r="BM41">
        <v>0.91365999999999903</v>
      </c>
      <c r="BN41">
        <v>4</v>
      </c>
      <c r="BO41">
        <v>0.51302000000000003</v>
      </c>
      <c r="BP41">
        <v>7</v>
      </c>
      <c r="BQ41">
        <v>0.47171999999999997</v>
      </c>
      <c r="BR41">
        <v>6</v>
      </c>
      <c r="BS41">
        <v>1</v>
      </c>
      <c r="BT41">
        <v>4</v>
      </c>
      <c r="BU41">
        <v>0.34666000000000002</v>
      </c>
      <c r="BV41">
        <v>7</v>
      </c>
    </row>
    <row r="42" spans="1:74">
      <c r="A42" s="15"/>
      <c r="B42" t="s">
        <v>291</v>
      </c>
      <c r="C42">
        <v>0.16652</v>
      </c>
      <c r="D42">
        <v>7</v>
      </c>
      <c r="E42">
        <v>0.29227999999999998</v>
      </c>
      <c r="F42">
        <v>7</v>
      </c>
      <c r="G42">
        <v>0.123499999999999</v>
      </c>
      <c r="H42">
        <v>7</v>
      </c>
      <c r="I42">
        <v>0.22459999999999999</v>
      </c>
      <c r="J42">
        <v>7</v>
      </c>
      <c r="K42">
        <v>0.29693999999999998</v>
      </c>
      <c r="L42">
        <v>7</v>
      </c>
      <c r="M42">
        <v>0.19089999999999999</v>
      </c>
      <c r="N42">
        <v>7</v>
      </c>
      <c r="O42">
        <v>0</v>
      </c>
      <c r="Q42">
        <v>0</v>
      </c>
      <c r="S42">
        <v>0</v>
      </c>
      <c r="U42">
        <v>0.53271999999999997</v>
      </c>
      <c r="V42">
        <v>7</v>
      </c>
      <c r="W42">
        <v>0.59287999999999996</v>
      </c>
      <c r="X42">
        <v>7</v>
      </c>
      <c r="Y42">
        <v>0.51763999999999999</v>
      </c>
      <c r="Z42">
        <v>7</v>
      </c>
      <c r="AA42">
        <v>0.67588000000000004</v>
      </c>
      <c r="AB42">
        <v>7</v>
      </c>
      <c r="AC42">
        <v>0.60981999999999903</v>
      </c>
      <c r="AD42">
        <v>7</v>
      </c>
      <c r="AE42">
        <v>0.82723999999999998</v>
      </c>
      <c r="AF42">
        <v>7</v>
      </c>
      <c r="AG42">
        <v>0</v>
      </c>
      <c r="AI42">
        <v>0</v>
      </c>
      <c r="AK42">
        <v>0</v>
      </c>
      <c r="AM42">
        <v>6.3079999999999997E-2</v>
      </c>
      <c r="AN42">
        <v>7</v>
      </c>
      <c r="AO42">
        <v>0.31747999999999998</v>
      </c>
      <c r="AP42">
        <v>7</v>
      </c>
      <c r="AQ42">
        <v>3.6240000000000001E-2</v>
      </c>
      <c r="AR42">
        <v>7</v>
      </c>
      <c r="AS42">
        <v>0.11812</v>
      </c>
      <c r="AT42">
        <v>7</v>
      </c>
      <c r="AU42">
        <v>0.34733999999999998</v>
      </c>
      <c r="AV42">
        <v>7</v>
      </c>
      <c r="AW42">
        <v>7.4539999999999995E-2</v>
      </c>
      <c r="AX42">
        <v>7</v>
      </c>
      <c r="AY42">
        <v>2.6939999999999999E-2</v>
      </c>
      <c r="AZ42">
        <v>7</v>
      </c>
      <c r="BA42">
        <v>0.19333999999999901</v>
      </c>
      <c r="BB42">
        <v>7</v>
      </c>
      <c r="BC42">
        <v>1.4500000000000001E-2</v>
      </c>
      <c r="BD42">
        <v>7</v>
      </c>
      <c r="BE42">
        <v>0.20773999999999901</v>
      </c>
      <c r="BF42">
        <v>7</v>
      </c>
      <c r="BG42">
        <v>0.77183999999999997</v>
      </c>
      <c r="BH42">
        <v>7</v>
      </c>
      <c r="BI42">
        <v>0.12018</v>
      </c>
      <c r="BJ42">
        <v>7</v>
      </c>
      <c r="BK42">
        <v>0.37897999999999998</v>
      </c>
      <c r="BL42">
        <v>7</v>
      </c>
      <c r="BM42">
        <v>0.83821999999999997</v>
      </c>
      <c r="BN42">
        <v>7</v>
      </c>
      <c r="BO42">
        <v>0.24575999999999901</v>
      </c>
      <c r="BP42">
        <v>7</v>
      </c>
      <c r="BQ42">
        <v>7.5920000000000001E-2</v>
      </c>
      <c r="BR42">
        <v>7</v>
      </c>
      <c r="BS42">
        <v>0.66669999999999996</v>
      </c>
      <c r="BT42">
        <v>7</v>
      </c>
      <c r="BU42">
        <v>4.3499999999999997E-2</v>
      </c>
      <c r="BV42">
        <v>7</v>
      </c>
    </row>
    <row r="43" spans="1:74">
      <c r="A43" s="15"/>
      <c r="B43" t="s">
        <v>303</v>
      </c>
      <c r="C43">
        <v>0.36415999999999998</v>
      </c>
      <c r="D43">
        <v>5</v>
      </c>
      <c r="E43">
        <v>0.55005999999999999</v>
      </c>
      <c r="F43">
        <v>7</v>
      </c>
      <c r="G43">
        <v>0.2833</v>
      </c>
      <c r="H43">
        <v>5</v>
      </c>
      <c r="I43">
        <v>0.31547999999999998</v>
      </c>
      <c r="J43">
        <v>5</v>
      </c>
      <c r="K43">
        <v>1</v>
      </c>
      <c r="L43">
        <v>7</v>
      </c>
      <c r="M43">
        <v>0.24739999999999901</v>
      </c>
      <c r="N43">
        <v>5</v>
      </c>
      <c r="O43">
        <v>0.25363999999999998</v>
      </c>
      <c r="P43">
        <v>5</v>
      </c>
      <c r="Q43">
        <v>0.34667999999999999</v>
      </c>
      <c r="R43">
        <v>5</v>
      </c>
      <c r="S43">
        <v>0.2</v>
      </c>
      <c r="T43">
        <v>5</v>
      </c>
      <c r="U43">
        <v>0.75282000000000004</v>
      </c>
      <c r="V43">
        <v>5</v>
      </c>
      <c r="W43">
        <v>1</v>
      </c>
      <c r="X43">
        <v>3</v>
      </c>
      <c r="Y43">
        <v>0.64585999999999999</v>
      </c>
      <c r="Z43">
        <v>5</v>
      </c>
      <c r="AA43">
        <v>0.68799999999999994</v>
      </c>
      <c r="AB43">
        <v>5</v>
      </c>
      <c r="AC43">
        <v>1</v>
      </c>
      <c r="AD43">
        <v>3</v>
      </c>
      <c r="AE43">
        <v>0.58948</v>
      </c>
      <c r="AF43">
        <v>5</v>
      </c>
      <c r="AG43">
        <v>0.4</v>
      </c>
      <c r="AH43">
        <v>5</v>
      </c>
      <c r="AI43">
        <v>0.4</v>
      </c>
      <c r="AJ43">
        <v>5</v>
      </c>
      <c r="AK43">
        <v>0.4</v>
      </c>
      <c r="AL43">
        <v>5</v>
      </c>
      <c r="AM43">
        <v>0.11108</v>
      </c>
      <c r="AN43">
        <v>5</v>
      </c>
      <c r="AO43">
        <v>0.65090000000000003</v>
      </c>
      <c r="AP43">
        <v>5</v>
      </c>
      <c r="AQ43">
        <v>6.1539999999999997E-2</v>
      </c>
      <c r="AR43">
        <v>5</v>
      </c>
      <c r="AS43">
        <v>0.14726</v>
      </c>
      <c r="AT43">
        <v>5</v>
      </c>
      <c r="AU43">
        <v>0.58974000000000004</v>
      </c>
      <c r="AV43">
        <v>5</v>
      </c>
      <c r="AW43">
        <v>8.5519999999999999E-2</v>
      </c>
      <c r="AX43">
        <v>5</v>
      </c>
      <c r="AY43">
        <v>0.11032</v>
      </c>
      <c r="AZ43">
        <v>5</v>
      </c>
      <c r="BA43">
        <v>0.479519999999999</v>
      </c>
      <c r="BB43">
        <v>5</v>
      </c>
      <c r="BC43">
        <v>6.2859999999999999E-2</v>
      </c>
      <c r="BD43">
        <v>5</v>
      </c>
      <c r="BE43">
        <v>0.3256</v>
      </c>
      <c r="BF43">
        <v>5</v>
      </c>
      <c r="BG43">
        <v>0.86726000000000003</v>
      </c>
      <c r="BH43">
        <v>3</v>
      </c>
      <c r="BI43">
        <v>0.20205999999999999</v>
      </c>
      <c r="BJ43">
        <v>5</v>
      </c>
      <c r="BK43">
        <v>0.41727999999999998</v>
      </c>
      <c r="BL43">
        <v>5</v>
      </c>
      <c r="BM43">
        <v>0.94782</v>
      </c>
      <c r="BN43">
        <v>7</v>
      </c>
      <c r="BO43">
        <v>0.27632000000000001</v>
      </c>
      <c r="BP43">
        <v>5</v>
      </c>
      <c r="BQ43">
        <v>0.24965999999999999</v>
      </c>
      <c r="BR43">
        <v>5</v>
      </c>
      <c r="BS43">
        <v>0.93333999999999995</v>
      </c>
      <c r="BT43">
        <v>7</v>
      </c>
      <c r="BU43">
        <v>0.16572000000000001</v>
      </c>
      <c r="BV43">
        <v>5</v>
      </c>
    </row>
    <row r="44" spans="1:74">
      <c r="A44" s="15"/>
      <c r="B44" t="s">
        <v>306</v>
      </c>
      <c r="C44">
        <v>7.8399999999999997E-3</v>
      </c>
      <c r="D44">
        <v>7</v>
      </c>
      <c r="E44">
        <v>9.5200000000000007E-3</v>
      </c>
      <c r="F44">
        <v>7</v>
      </c>
      <c r="G44">
        <v>6.6600000000000001E-3</v>
      </c>
      <c r="H44">
        <v>7</v>
      </c>
      <c r="I44">
        <v>1.112E-2</v>
      </c>
      <c r="J44">
        <v>7</v>
      </c>
      <c r="K44">
        <v>1.2500000000000001E-2</v>
      </c>
      <c r="L44">
        <v>7</v>
      </c>
      <c r="M44">
        <v>0.01</v>
      </c>
      <c r="N44">
        <v>7</v>
      </c>
      <c r="O44">
        <v>0</v>
      </c>
      <c r="Q44">
        <v>0</v>
      </c>
      <c r="S44">
        <v>0</v>
      </c>
      <c r="U44">
        <v>8.4059999999999996E-2</v>
      </c>
      <c r="V44">
        <v>7</v>
      </c>
      <c r="W44">
        <v>0.11413999999999901</v>
      </c>
      <c r="X44">
        <v>3</v>
      </c>
      <c r="Y44">
        <v>8.0019999999999994E-2</v>
      </c>
      <c r="Z44">
        <v>7</v>
      </c>
      <c r="AA44">
        <v>7.6100000000000001E-2</v>
      </c>
      <c r="AB44">
        <v>3</v>
      </c>
      <c r="AC44">
        <v>0.16667999999999999</v>
      </c>
      <c r="AD44">
        <v>3</v>
      </c>
      <c r="AE44">
        <v>0.05</v>
      </c>
      <c r="AF44">
        <v>3</v>
      </c>
      <c r="AG44">
        <v>0</v>
      </c>
      <c r="AI44">
        <v>0</v>
      </c>
      <c r="AK44">
        <v>0</v>
      </c>
      <c r="AM44">
        <v>6.7199999999999899E-3</v>
      </c>
      <c r="AN44">
        <v>7</v>
      </c>
      <c r="AO44">
        <v>0.13618</v>
      </c>
      <c r="AP44">
        <v>7</v>
      </c>
      <c r="AQ44">
        <v>3.5000000000000001E-3</v>
      </c>
      <c r="AR44">
        <v>7</v>
      </c>
      <c r="AS44">
        <v>1.4460000000000001E-2</v>
      </c>
      <c r="AT44">
        <v>7</v>
      </c>
      <c r="AU44">
        <v>0.13916000000000001</v>
      </c>
      <c r="AV44">
        <v>7</v>
      </c>
      <c r="AW44">
        <v>7.7999999999999996E-3</v>
      </c>
      <c r="AX44">
        <v>7</v>
      </c>
      <c r="AY44">
        <v>1.354E-2</v>
      </c>
      <c r="AZ44">
        <v>7</v>
      </c>
      <c r="BA44">
        <v>0.15</v>
      </c>
      <c r="BB44">
        <v>7</v>
      </c>
      <c r="BC44">
        <v>7.3399999999999898E-3</v>
      </c>
      <c r="BD44">
        <v>7</v>
      </c>
      <c r="BE44">
        <v>6.694E-2</v>
      </c>
      <c r="BF44">
        <v>7</v>
      </c>
      <c r="BG44">
        <v>0.41608000000000001</v>
      </c>
      <c r="BH44">
        <v>7</v>
      </c>
      <c r="BI44">
        <v>3.7199999999999997E-2</v>
      </c>
      <c r="BJ44">
        <v>7</v>
      </c>
      <c r="BK44">
        <v>0.10296</v>
      </c>
      <c r="BL44">
        <v>7</v>
      </c>
      <c r="BM44">
        <v>0.57028000000000001</v>
      </c>
      <c r="BN44">
        <v>7</v>
      </c>
      <c r="BO44">
        <v>5.9380000000000002E-2</v>
      </c>
      <c r="BP44">
        <v>7</v>
      </c>
      <c r="BQ44">
        <v>6.8260000000000001E-2</v>
      </c>
      <c r="BR44">
        <v>7</v>
      </c>
      <c r="BS44">
        <v>0.6</v>
      </c>
      <c r="BT44">
        <v>7</v>
      </c>
      <c r="BU44">
        <v>3.6699999999999899E-2</v>
      </c>
      <c r="BV44">
        <v>7</v>
      </c>
    </row>
    <row r="45" spans="1:74">
      <c r="A45" s="15"/>
      <c r="B45" t="s">
        <v>310</v>
      </c>
      <c r="C45">
        <v>0.58915999999999902</v>
      </c>
      <c r="D45">
        <v>3</v>
      </c>
      <c r="E45">
        <v>1</v>
      </c>
      <c r="F45">
        <v>3</v>
      </c>
      <c r="G45">
        <v>0.45215999999999901</v>
      </c>
      <c r="H45">
        <v>3</v>
      </c>
      <c r="I45">
        <v>0.59965999999999997</v>
      </c>
      <c r="J45">
        <v>3</v>
      </c>
      <c r="K45">
        <v>1</v>
      </c>
      <c r="L45">
        <v>3</v>
      </c>
      <c r="M45">
        <v>0.46289999999999998</v>
      </c>
      <c r="N45">
        <v>3</v>
      </c>
      <c r="O45">
        <v>0.5</v>
      </c>
      <c r="P45">
        <v>3</v>
      </c>
      <c r="Q45">
        <v>1</v>
      </c>
      <c r="R45">
        <v>3</v>
      </c>
      <c r="S45">
        <v>0.33329999999999999</v>
      </c>
      <c r="T45">
        <v>3</v>
      </c>
      <c r="U45">
        <v>0.98899999999999999</v>
      </c>
      <c r="V45">
        <v>3</v>
      </c>
      <c r="W45">
        <v>1</v>
      </c>
      <c r="X45">
        <v>3</v>
      </c>
      <c r="Y45">
        <v>0.97829999999999995</v>
      </c>
      <c r="Z45">
        <v>3</v>
      </c>
      <c r="AA45">
        <v>1</v>
      </c>
      <c r="AB45">
        <v>3</v>
      </c>
      <c r="AC45">
        <v>1</v>
      </c>
      <c r="AD45">
        <v>3</v>
      </c>
      <c r="AE45">
        <v>1</v>
      </c>
      <c r="AF45">
        <v>3</v>
      </c>
      <c r="AG45">
        <v>1</v>
      </c>
      <c r="AH45">
        <v>3</v>
      </c>
      <c r="AI45">
        <v>1</v>
      </c>
      <c r="AJ45">
        <v>3</v>
      </c>
      <c r="AK45">
        <v>1</v>
      </c>
      <c r="AL45">
        <v>3</v>
      </c>
      <c r="AM45">
        <v>0.18507999999999999</v>
      </c>
      <c r="AN45">
        <v>3</v>
      </c>
      <c r="AO45">
        <v>0.75178</v>
      </c>
      <c r="AP45">
        <v>3</v>
      </c>
      <c r="AQ45">
        <v>0.1056</v>
      </c>
      <c r="AR45">
        <v>3</v>
      </c>
      <c r="AS45">
        <v>0.25247999999999998</v>
      </c>
      <c r="AT45">
        <v>3</v>
      </c>
      <c r="AU45">
        <v>0.83352000000000004</v>
      </c>
      <c r="AV45">
        <v>3</v>
      </c>
      <c r="AW45">
        <v>0.14879999999999999</v>
      </c>
      <c r="AX45">
        <v>3</v>
      </c>
      <c r="AY45">
        <v>0.16325999999999999</v>
      </c>
      <c r="AZ45">
        <v>3</v>
      </c>
      <c r="BA45">
        <v>1</v>
      </c>
      <c r="BB45">
        <v>3</v>
      </c>
      <c r="BC45">
        <v>0.10371999999999899</v>
      </c>
      <c r="BD45">
        <v>3</v>
      </c>
      <c r="BE45">
        <v>0.43940000000000001</v>
      </c>
      <c r="BF45">
        <v>3</v>
      </c>
      <c r="BG45">
        <v>1</v>
      </c>
      <c r="BH45">
        <v>3</v>
      </c>
      <c r="BI45">
        <v>0.28160000000000002</v>
      </c>
      <c r="BJ45">
        <v>3</v>
      </c>
      <c r="BK45">
        <v>0.58586000000000005</v>
      </c>
      <c r="BL45">
        <v>3</v>
      </c>
      <c r="BM45">
        <v>1</v>
      </c>
      <c r="BN45">
        <v>3</v>
      </c>
      <c r="BO45">
        <v>0.41439999999999999</v>
      </c>
      <c r="BP45">
        <v>3</v>
      </c>
      <c r="BQ45">
        <v>0.53805999999999998</v>
      </c>
      <c r="BR45">
        <v>3</v>
      </c>
      <c r="BS45">
        <v>1</v>
      </c>
      <c r="BT45">
        <v>3</v>
      </c>
      <c r="BU45">
        <v>0.38028000000000001</v>
      </c>
      <c r="BV45">
        <v>3</v>
      </c>
    </row>
    <row r="46" spans="1:74">
      <c r="A46" s="15"/>
      <c r="B46" t="s">
        <v>318</v>
      </c>
      <c r="C46">
        <v>0</v>
      </c>
      <c r="E46">
        <v>0</v>
      </c>
      <c r="G46">
        <v>0</v>
      </c>
      <c r="I46">
        <v>0</v>
      </c>
      <c r="K46">
        <v>0</v>
      </c>
      <c r="M46">
        <v>0</v>
      </c>
      <c r="O46">
        <v>0</v>
      </c>
      <c r="Q46">
        <v>0</v>
      </c>
      <c r="S46">
        <v>0</v>
      </c>
      <c r="U46">
        <v>0</v>
      </c>
      <c r="W46">
        <v>0</v>
      </c>
      <c r="Y46">
        <v>0</v>
      </c>
      <c r="AA46">
        <v>0</v>
      </c>
      <c r="AC46">
        <v>0</v>
      </c>
      <c r="AE46">
        <v>0</v>
      </c>
      <c r="AG46">
        <v>0</v>
      </c>
      <c r="AI46">
        <v>0</v>
      </c>
      <c r="AK46">
        <v>0</v>
      </c>
      <c r="AM46">
        <v>2.0319999999999901E-2</v>
      </c>
      <c r="AN46">
        <v>7</v>
      </c>
      <c r="AO46">
        <v>0.33329999999999999</v>
      </c>
      <c r="AP46">
        <v>3</v>
      </c>
      <c r="AQ46">
        <v>1.0699999999999999E-2</v>
      </c>
      <c r="AR46">
        <v>7</v>
      </c>
      <c r="AS46">
        <v>0</v>
      </c>
      <c r="AU46">
        <v>0</v>
      </c>
      <c r="AW46">
        <v>0</v>
      </c>
      <c r="AY46">
        <v>0</v>
      </c>
      <c r="BA46">
        <v>0</v>
      </c>
      <c r="BC46">
        <v>0</v>
      </c>
      <c r="BE46">
        <v>7.6660000000000006E-2</v>
      </c>
      <c r="BF46">
        <v>7</v>
      </c>
      <c r="BG46">
        <v>0.80001999999999995</v>
      </c>
      <c r="BH46">
        <v>4</v>
      </c>
      <c r="BI46">
        <v>4.0559999999999999E-2</v>
      </c>
      <c r="BJ46">
        <v>7</v>
      </c>
      <c r="BK46">
        <v>5.4239999999999997E-2</v>
      </c>
      <c r="BL46">
        <v>3</v>
      </c>
      <c r="BM46">
        <v>0.4</v>
      </c>
      <c r="BN46">
        <v>3</v>
      </c>
      <c r="BO46">
        <v>2.912E-2</v>
      </c>
      <c r="BP46">
        <v>3</v>
      </c>
      <c r="BQ46">
        <v>0</v>
      </c>
      <c r="BS46">
        <v>0</v>
      </c>
      <c r="BU46">
        <v>0</v>
      </c>
    </row>
    <row r="47" spans="1:74">
      <c r="A47" s="15"/>
      <c r="B47" t="s">
        <v>324</v>
      </c>
      <c r="C47">
        <v>0.1389</v>
      </c>
      <c r="D47">
        <v>5</v>
      </c>
      <c r="E47">
        <v>0.625</v>
      </c>
      <c r="F47">
        <v>5</v>
      </c>
      <c r="G47">
        <v>7.8100000000000003E-2</v>
      </c>
      <c r="H47">
        <v>5</v>
      </c>
      <c r="I47">
        <v>0.1515</v>
      </c>
      <c r="J47">
        <v>5</v>
      </c>
      <c r="K47">
        <v>0.71430000000000005</v>
      </c>
      <c r="L47">
        <v>5</v>
      </c>
      <c r="M47">
        <v>8.4699999999999998E-2</v>
      </c>
      <c r="N47">
        <v>5</v>
      </c>
      <c r="O47">
        <v>0.1429</v>
      </c>
      <c r="P47">
        <v>5</v>
      </c>
      <c r="Q47">
        <v>1</v>
      </c>
      <c r="R47">
        <v>5</v>
      </c>
      <c r="S47">
        <v>7.6899999999999996E-2</v>
      </c>
      <c r="T47">
        <v>5</v>
      </c>
      <c r="U47">
        <v>0.57779999999999998</v>
      </c>
      <c r="V47">
        <v>5</v>
      </c>
      <c r="W47">
        <v>1</v>
      </c>
      <c r="X47">
        <v>5</v>
      </c>
      <c r="Y47">
        <v>0.40629999999999999</v>
      </c>
      <c r="Z47">
        <v>5</v>
      </c>
      <c r="AA47">
        <v>0.54320000000000002</v>
      </c>
      <c r="AB47">
        <v>5</v>
      </c>
      <c r="AC47">
        <v>1</v>
      </c>
      <c r="AD47">
        <v>5</v>
      </c>
      <c r="AE47">
        <v>0.37290000000000001</v>
      </c>
      <c r="AF47">
        <v>5</v>
      </c>
      <c r="AG47">
        <v>0.1429</v>
      </c>
      <c r="AH47">
        <v>5</v>
      </c>
      <c r="AI47">
        <v>1</v>
      </c>
      <c r="AJ47">
        <v>5</v>
      </c>
      <c r="AK47">
        <v>7.6899999999999996E-2</v>
      </c>
      <c r="AL47">
        <v>5</v>
      </c>
      <c r="AM47">
        <v>4.4900000000000002E-2</v>
      </c>
      <c r="AN47">
        <v>7</v>
      </c>
      <c r="AO47">
        <v>0.75</v>
      </c>
      <c r="AP47">
        <v>5</v>
      </c>
      <c r="AQ47">
        <v>3.0259999999999999E-2</v>
      </c>
      <c r="AR47">
        <v>7</v>
      </c>
      <c r="AS47">
        <v>6.6199999999999995E-2</v>
      </c>
      <c r="AT47">
        <v>7</v>
      </c>
      <c r="AU47">
        <v>0.71430000000000005</v>
      </c>
      <c r="AV47">
        <v>5</v>
      </c>
      <c r="AW47">
        <v>4.0659999999999898E-2</v>
      </c>
      <c r="AX47">
        <v>7</v>
      </c>
      <c r="AY47">
        <v>4.99E-2</v>
      </c>
      <c r="AZ47">
        <v>7</v>
      </c>
      <c r="BA47">
        <v>0.83333999999999997</v>
      </c>
      <c r="BB47">
        <v>7</v>
      </c>
      <c r="BC47">
        <v>4.1599999999999998E-2</v>
      </c>
      <c r="BD47">
        <v>7</v>
      </c>
      <c r="BE47">
        <v>0.17738000000000001</v>
      </c>
      <c r="BF47">
        <v>7</v>
      </c>
      <c r="BG47">
        <v>1</v>
      </c>
      <c r="BH47">
        <v>6</v>
      </c>
      <c r="BI47">
        <v>0.10172</v>
      </c>
      <c r="BJ47">
        <v>7</v>
      </c>
      <c r="BK47">
        <v>0.23768</v>
      </c>
      <c r="BL47">
        <v>7</v>
      </c>
      <c r="BM47">
        <v>1</v>
      </c>
      <c r="BN47">
        <v>6</v>
      </c>
      <c r="BO47">
        <v>0.14435999999999999</v>
      </c>
      <c r="BP47">
        <v>7</v>
      </c>
      <c r="BQ47">
        <v>0.14019999999999999</v>
      </c>
      <c r="BR47">
        <v>3</v>
      </c>
      <c r="BS47">
        <v>0.86665999999999899</v>
      </c>
      <c r="BT47">
        <v>5</v>
      </c>
      <c r="BU47">
        <v>9.1199999999999906E-2</v>
      </c>
      <c r="BV47">
        <v>3</v>
      </c>
    </row>
    <row r="48" spans="1:74">
      <c r="A48" s="15"/>
      <c r="B48" t="s">
        <v>326</v>
      </c>
      <c r="C48">
        <v>0</v>
      </c>
      <c r="E48">
        <v>0</v>
      </c>
      <c r="G48">
        <v>0</v>
      </c>
      <c r="I48">
        <v>0</v>
      </c>
      <c r="K48">
        <v>0</v>
      </c>
      <c r="M48">
        <v>0</v>
      </c>
      <c r="O48">
        <v>0</v>
      </c>
      <c r="Q48">
        <v>0</v>
      </c>
      <c r="S48">
        <v>0</v>
      </c>
      <c r="U48">
        <v>0</v>
      </c>
      <c r="W48">
        <v>0</v>
      </c>
      <c r="Y48">
        <v>0</v>
      </c>
      <c r="AA48">
        <v>0</v>
      </c>
      <c r="AC48">
        <v>0</v>
      </c>
      <c r="AE48">
        <v>0</v>
      </c>
      <c r="AG48">
        <v>0</v>
      </c>
      <c r="AI48">
        <v>0</v>
      </c>
      <c r="AK48">
        <v>0</v>
      </c>
      <c r="AM48">
        <v>7.7340000000000006E-2</v>
      </c>
      <c r="AN48">
        <v>7</v>
      </c>
      <c r="AO48">
        <v>0.4</v>
      </c>
      <c r="AP48">
        <v>5</v>
      </c>
      <c r="AQ48">
        <v>5.8380000000000001E-2</v>
      </c>
      <c r="AR48">
        <v>7</v>
      </c>
      <c r="AS48">
        <v>0.11518</v>
      </c>
      <c r="AT48">
        <v>7</v>
      </c>
      <c r="AU48">
        <v>0.25</v>
      </c>
      <c r="AV48">
        <v>5</v>
      </c>
      <c r="AW48">
        <v>0.11708</v>
      </c>
      <c r="AX48">
        <v>7</v>
      </c>
      <c r="AY48">
        <v>0.12917999999999999</v>
      </c>
      <c r="AZ48">
        <v>5</v>
      </c>
      <c r="BA48">
        <v>0.23505999999999999</v>
      </c>
      <c r="BB48">
        <v>5</v>
      </c>
      <c r="BC48">
        <v>0.100919999999999</v>
      </c>
      <c r="BD48">
        <v>7</v>
      </c>
      <c r="BE48">
        <v>0.20976</v>
      </c>
      <c r="BF48">
        <v>7</v>
      </c>
      <c r="BG48">
        <v>0.97894000000000003</v>
      </c>
      <c r="BH48">
        <v>5</v>
      </c>
      <c r="BI48">
        <v>0.12082</v>
      </c>
      <c r="BJ48">
        <v>7</v>
      </c>
      <c r="BK48">
        <v>0.30256</v>
      </c>
      <c r="BL48">
        <v>7</v>
      </c>
      <c r="BM48">
        <v>1</v>
      </c>
      <c r="BN48">
        <v>5</v>
      </c>
      <c r="BO48">
        <v>0.18411999999999901</v>
      </c>
      <c r="BP48">
        <v>7</v>
      </c>
      <c r="BQ48">
        <v>0.237339999999999</v>
      </c>
      <c r="BR48">
        <v>7</v>
      </c>
      <c r="BS48">
        <v>1</v>
      </c>
      <c r="BT48">
        <v>5</v>
      </c>
      <c r="BU48">
        <v>0.1376</v>
      </c>
      <c r="BV48">
        <v>7</v>
      </c>
    </row>
    <row r="49" spans="1:74">
      <c r="A49" s="16" t="s">
        <v>509</v>
      </c>
      <c r="B49" t="s">
        <v>331</v>
      </c>
      <c r="C49">
        <v>6.5479999999999997E-2</v>
      </c>
      <c r="D49">
        <v>7</v>
      </c>
      <c r="E49">
        <v>0.10864</v>
      </c>
      <c r="F49">
        <v>4</v>
      </c>
      <c r="G49">
        <v>6.472E-2</v>
      </c>
      <c r="H49">
        <v>7</v>
      </c>
      <c r="I49">
        <v>1.538E-2</v>
      </c>
      <c r="J49">
        <v>4</v>
      </c>
      <c r="K49">
        <v>0.05</v>
      </c>
      <c r="L49">
        <v>4</v>
      </c>
      <c r="M49">
        <v>9.1000000000000004E-3</v>
      </c>
      <c r="N49">
        <v>4</v>
      </c>
      <c r="O49" s="2">
        <v>0</v>
      </c>
      <c r="Q49" s="2">
        <v>0</v>
      </c>
      <c r="S49" s="2">
        <v>0</v>
      </c>
      <c r="U49">
        <v>0.49112</v>
      </c>
      <c r="V49">
        <v>4</v>
      </c>
      <c r="W49">
        <v>0.4889</v>
      </c>
      <c r="X49">
        <v>4</v>
      </c>
      <c r="Y49">
        <v>0.49409999999999998</v>
      </c>
      <c r="Z49">
        <v>4</v>
      </c>
      <c r="AA49">
        <v>0.40254000000000001</v>
      </c>
      <c r="AB49">
        <v>4</v>
      </c>
      <c r="AC49">
        <v>0.4375</v>
      </c>
      <c r="AD49">
        <v>4</v>
      </c>
      <c r="AE49">
        <v>0.37274000000000002</v>
      </c>
      <c r="AF49">
        <v>4</v>
      </c>
      <c r="AG49">
        <v>0.12444</v>
      </c>
      <c r="AH49">
        <v>4</v>
      </c>
      <c r="AI49">
        <v>0.4</v>
      </c>
      <c r="AJ49">
        <v>4</v>
      </c>
      <c r="AK49">
        <v>7.4999999999999997E-2</v>
      </c>
      <c r="AL49">
        <v>4</v>
      </c>
      <c r="AM49">
        <v>5.4359999999999999E-2</v>
      </c>
      <c r="AN49">
        <v>7</v>
      </c>
      <c r="AO49">
        <v>0.18262</v>
      </c>
      <c r="AP49">
        <v>4</v>
      </c>
      <c r="AQ49">
        <v>3.508E-2</v>
      </c>
      <c r="AR49">
        <v>7</v>
      </c>
      <c r="AS49">
        <v>2.6880000000000001E-2</v>
      </c>
      <c r="AT49">
        <v>3</v>
      </c>
      <c r="AU49">
        <v>0.13333999999999999</v>
      </c>
      <c r="AV49">
        <v>4</v>
      </c>
      <c r="AW49">
        <v>1.5859999999999999E-2</v>
      </c>
      <c r="AX49">
        <v>7</v>
      </c>
      <c r="AY49" s="2">
        <v>0</v>
      </c>
      <c r="BA49" s="2">
        <v>0</v>
      </c>
      <c r="BC49" s="2">
        <v>0</v>
      </c>
      <c r="BE49">
        <v>0.38239999999999902</v>
      </c>
      <c r="BF49">
        <v>4</v>
      </c>
      <c r="BG49">
        <v>0.6</v>
      </c>
      <c r="BH49">
        <v>4</v>
      </c>
      <c r="BI49">
        <v>0.28071999999999903</v>
      </c>
      <c r="BJ49">
        <v>4</v>
      </c>
      <c r="BK49">
        <v>0.37422</v>
      </c>
      <c r="BL49">
        <v>4</v>
      </c>
      <c r="BM49">
        <v>0.6</v>
      </c>
      <c r="BN49">
        <v>4</v>
      </c>
      <c r="BO49">
        <v>0.27300000000000002</v>
      </c>
      <c r="BP49">
        <v>4</v>
      </c>
      <c r="BQ49">
        <v>0.12</v>
      </c>
      <c r="BR49">
        <v>4</v>
      </c>
      <c r="BS49">
        <v>0.6</v>
      </c>
      <c r="BT49">
        <v>4</v>
      </c>
      <c r="BU49">
        <v>6.6659999999999997E-2</v>
      </c>
      <c r="BV49">
        <v>4</v>
      </c>
    </row>
    <row r="50" spans="1:74">
      <c r="A50" s="16"/>
      <c r="B50" t="s">
        <v>345</v>
      </c>
      <c r="C50">
        <v>0.14222000000000001</v>
      </c>
      <c r="D50">
        <v>7</v>
      </c>
      <c r="E50">
        <v>0.29714000000000002</v>
      </c>
      <c r="F50">
        <v>7</v>
      </c>
      <c r="G50">
        <v>0.125</v>
      </c>
      <c r="H50">
        <v>7</v>
      </c>
      <c r="I50">
        <v>0.1983</v>
      </c>
      <c r="J50">
        <v>7</v>
      </c>
      <c r="K50">
        <v>0.44</v>
      </c>
      <c r="L50">
        <v>7</v>
      </c>
      <c r="M50">
        <v>0.13333999999999999</v>
      </c>
      <c r="N50">
        <v>6</v>
      </c>
      <c r="O50">
        <v>0.20771999999999999</v>
      </c>
      <c r="P50">
        <v>7</v>
      </c>
      <c r="Q50">
        <v>0.30499999999999999</v>
      </c>
      <c r="R50">
        <v>7</v>
      </c>
      <c r="S50">
        <v>0.166659999999999</v>
      </c>
      <c r="T50">
        <v>7</v>
      </c>
      <c r="U50">
        <v>0.26419999999999999</v>
      </c>
      <c r="V50">
        <v>7</v>
      </c>
      <c r="W50">
        <v>0.50478000000000001</v>
      </c>
      <c r="X50">
        <v>7</v>
      </c>
      <c r="Y50">
        <v>0.25</v>
      </c>
      <c r="Z50">
        <v>7</v>
      </c>
      <c r="AA50">
        <v>0.39333999999999902</v>
      </c>
      <c r="AB50">
        <v>7</v>
      </c>
      <c r="AC50">
        <v>0.6</v>
      </c>
      <c r="AD50">
        <v>7</v>
      </c>
      <c r="AE50">
        <v>0.31666</v>
      </c>
      <c r="AF50">
        <v>6</v>
      </c>
      <c r="AG50">
        <v>0.39333999999999902</v>
      </c>
      <c r="AH50">
        <v>7</v>
      </c>
      <c r="AI50">
        <v>0.6</v>
      </c>
      <c r="AJ50">
        <v>7</v>
      </c>
      <c r="AK50">
        <v>0.31666</v>
      </c>
      <c r="AL50">
        <v>6</v>
      </c>
      <c r="AM50">
        <v>5.9019999999999899E-2</v>
      </c>
      <c r="AN50">
        <v>6</v>
      </c>
      <c r="AO50">
        <v>0.19420000000000001</v>
      </c>
      <c r="AP50">
        <v>7</v>
      </c>
      <c r="AQ50">
        <v>4.7480000000000001E-2</v>
      </c>
      <c r="AR50">
        <v>6</v>
      </c>
      <c r="AS50">
        <v>8.9459999999999998E-2</v>
      </c>
      <c r="AT50">
        <v>7</v>
      </c>
      <c r="AU50">
        <v>0.24778</v>
      </c>
      <c r="AV50">
        <v>7</v>
      </c>
      <c r="AW50">
        <v>8.5699999999999998E-2</v>
      </c>
      <c r="AX50">
        <v>6</v>
      </c>
      <c r="AY50">
        <v>0.11585999999999901</v>
      </c>
      <c r="AZ50">
        <v>7</v>
      </c>
      <c r="BA50">
        <v>0.27749999999999903</v>
      </c>
      <c r="BB50">
        <v>7</v>
      </c>
      <c r="BC50">
        <v>0.12</v>
      </c>
      <c r="BD50">
        <v>6</v>
      </c>
      <c r="BE50">
        <v>0.19061999999999901</v>
      </c>
      <c r="BF50">
        <v>6</v>
      </c>
      <c r="BG50">
        <v>0.56474000000000002</v>
      </c>
      <c r="BH50">
        <v>7</v>
      </c>
      <c r="BI50">
        <v>0.12230000000000001</v>
      </c>
      <c r="BJ50">
        <v>6</v>
      </c>
      <c r="BK50">
        <v>0.24399999999999999</v>
      </c>
      <c r="BL50">
        <v>6</v>
      </c>
      <c r="BM50">
        <v>0.59260000000000002</v>
      </c>
      <c r="BN50">
        <v>7</v>
      </c>
      <c r="BO50">
        <v>0.17404</v>
      </c>
      <c r="BP50">
        <v>6</v>
      </c>
      <c r="BQ50">
        <v>0.28151999999999999</v>
      </c>
      <c r="BR50">
        <v>6</v>
      </c>
      <c r="BS50">
        <v>0.6</v>
      </c>
      <c r="BT50">
        <v>7</v>
      </c>
      <c r="BU50">
        <v>0.21817999999999901</v>
      </c>
      <c r="BV50">
        <v>6</v>
      </c>
    </row>
    <row r="51" spans="1:74">
      <c r="A51" s="16"/>
      <c r="B51" t="s">
        <v>353</v>
      </c>
      <c r="C51">
        <v>0.14716000000000001</v>
      </c>
      <c r="D51">
        <v>7</v>
      </c>
      <c r="E51">
        <v>0.15322</v>
      </c>
      <c r="F51">
        <v>7</v>
      </c>
      <c r="G51">
        <v>0.14241999999999999</v>
      </c>
      <c r="H51">
        <v>7</v>
      </c>
      <c r="I51">
        <v>0.11738</v>
      </c>
      <c r="J51">
        <v>7</v>
      </c>
      <c r="K51">
        <v>0.12272</v>
      </c>
      <c r="L51">
        <v>3</v>
      </c>
      <c r="M51">
        <v>0.13997999999999999</v>
      </c>
      <c r="N51">
        <v>7</v>
      </c>
      <c r="O51" s="2">
        <v>0</v>
      </c>
      <c r="Q51" s="2">
        <v>0</v>
      </c>
      <c r="S51" s="2">
        <v>0</v>
      </c>
      <c r="U51">
        <v>0.24210000000000001</v>
      </c>
      <c r="V51">
        <v>7</v>
      </c>
      <c r="W51">
        <v>0.33091999999999999</v>
      </c>
      <c r="X51">
        <v>7</v>
      </c>
      <c r="Y51">
        <v>0.19091999999999901</v>
      </c>
      <c r="Z51">
        <v>3</v>
      </c>
      <c r="AA51">
        <v>0.22475999999999999</v>
      </c>
      <c r="AB51">
        <v>5</v>
      </c>
      <c r="AC51">
        <v>0.31347999999999998</v>
      </c>
      <c r="AD51">
        <v>5</v>
      </c>
      <c r="AE51">
        <v>0.18</v>
      </c>
      <c r="AF51">
        <v>3</v>
      </c>
      <c r="AG51">
        <v>0.34283999999999998</v>
      </c>
      <c r="AH51">
        <v>4</v>
      </c>
      <c r="AI51">
        <v>0.6</v>
      </c>
      <c r="AJ51">
        <v>4</v>
      </c>
      <c r="AK51">
        <v>0.24</v>
      </c>
      <c r="AL51">
        <v>3</v>
      </c>
      <c r="AM51">
        <v>0.11577999999999999</v>
      </c>
      <c r="AN51">
        <v>7</v>
      </c>
      <c r="AO51">
        <v>0.20236000000000001</v>
      </c>
      <c r="AP51">
        <v>7</v>
      </c>
      <c r="AQ51">
        <v>8.3760000000000001E-2</v>
      </c>
      <c r="AR51">
        <v>6</v>
      </c>
      <c r="AS51">
        <v>0.10548</v>
      </c>
      <c r="AT51">
        <v>7</v>
      </c>
      <c r="AU51">
        <v>0.16667999999999999</v>
      </c>
      <c r="AV51">
        <v>7</v>
      </c>
      <c r="AW51">
        <v>7.9560000000000006E-2</v>
      </c>
      <c r="AX51">
        <v>6</v>
      </c>
      <c r="AY51">
        <v>8.6999999999999994E-3</v>
      </c>
      <c r="AZ51">
        <v>6</v>
      </c>
      <c r="BA51">
        <v>6.6659999999999997E-2</v>
      </c>
      <c r="BB51">
        <v>6</v>
      </c>
      <c r="BC51">
        <v>4.6600000000000001E-3</v>
      </c>
      <c r="BD51">
        <v>6</v>
      </c>
      <c r="BE51">
        <v>0.19725999999999999</v>
      </c>
      <c r="BF51">
        <v>7</v>
      </c>
      <c r="BG51">
        <v>0.43561999999999901</v>
      </c>
      <c r="BH51">
        <v>7</v>
      </c>
      <c r="BI51">
        <v>0.1275</v>
      </c>
      <c r="BJ51">
        <v>7</v>
      </c>
      <c r="BK51">
        <v>0.18287999999999999</v>
      </c>
      <c r="BL51">
        <v>7</v>
      </c>
      <c r="BM51">
        <v>0.44037999999999899</v>
      </c>
      <c r="BN51">
        <v>5</v>
      </c>
      <c r="BO51">
        <v>0.11609999999999999</v>
      </c>
      <c r="BP51">
        <v>7</v>
      </c>
      <c r="BQ51">
        <v>7.8240000000000004E-2</v>
      </c>
      <c r="BR51">
        <v>4</v>
      </c>
      <c r="BS51">
        <v>0.6</v>
      </c>
      <c r="BT51">
        <v>4</v>
      </c>
      <c r="BU51">
        <v>4.1880000000000001E-2</v>
      </c>
      <c r="BV51">
        <v>3</v>
      </c>
    </row>
    <row r="52" spans="1:74">
      <c r="A52" s="16"/>
      <c r="B52" t="s">
        <v>365</v>
      </c>
      <c r="C52">
        <v>0.13331999999999999</v>
      </c>
      <c r="D52">
        <v>6</v>
      </c>
      <c r="E52">
        <v>0.34445999999999999</v>
      </c>
      <c r="F52">
        <v>5</v>
      </c>
      <c r="G52">
        <v>8.2739999999999994E-2</v>
      </c>
      <c r="H52">
        <v>6</v>
      </c>
      <c r="I52">
        <v>8.5739999999999997E-2</v>
      </c>
      <c r="J52">
        <v>6</v>
      </c>
      <c r="K52">
        <v>0.24</v>
      </c>
      <c r="L52">
        <v>6</v>
      </c>
      <c r="M52">
        <v>5.2200000000000003E-2</v>
      </c>
      <c r="N52">
        <v>6</v>
      </c>
      <c r="O52">
        <v>8.5739999999999997E-2</v>
      </c>
      <c r="P52">
        <v>6</v>
      </c>
      <c r="Q52">
        <v>0.24</v>
      </c>
      <c r="R52">
        <v>6</v>
      </c>
      <c r="S52">
        <v>5.2200000000000003E-2</v>
      </c>
      <c r="T52">
        <v>6</v>
      </c>
      <c r="U52">
        <v>0.38712000000000002</v>
      </c>
      <c r="V52">
        <v>6</v>
      </c>
      <c r="W52">
        <v>0.51425999999999905</v>
      </c>
      <c r="X52">
        <v>6</v>
      </c>
      <c r="Y52">
        <v>0.31031999999999998</v>
      </c>
      <c r="Z52">
        <v>6</v>
      </c>
      <c r="AA52">
        <v>0.34658</v>
      </c>
      <c r="AB52">
        <v>6</v>
      </c>
      <c r="AC52">
        <v>0.52</v>
      </c>
      <c r="AD52">
        <v>6</v>
      </c>
      <c r="AE52">
        <v>0.26088</v>
      </c>
      <c r="AF52">
        <v>6</v>
      </c>
      <c r="AG52">
        <v>0.34658</v>
      </c>
      <c r="AH52">
        <v>6</v>
      </c>
      <c r="AI52">
        <v>0.52</v>
      </c>
      <c r="AJ52">
        <v>6</v>
      </c>
      <c r="AK52">
        <v>0.26088</v>
      </c>
      <c r="AL52">
        <v>6</v>
      </c>
      <c r="AM52">
        <v>4.1639999999999899E-2</v>
      </c>
      <c r="AN52">
        <v>6</v>
      </c>
      <c r="AO52">
        <v>0.42858000000000002</v>
      </c>
      <c r="AP52">
        <v>6</v>
      </c>
      <c r="AQ52">
        <v>2.1899999999999899E-2</v>
      </c>
      <c r="AR52">
        <v>6</v>
      </c>
      <c r="AS52">
        <v>5.6279999999999997E-2</v>
      </c>
      <c r="AT52">
        <v>6</v>
      </c>
      <c r="AU52">
        <v>0.36</v>
      </c>
      <c r="AV52">
        <v>6</v>
      </c>
      <c r="AW52">
        <v>3.04799999999999E-2</v>
      </c>
      <c r="AX52">
        <v>6</v>
      </c>
      <c r="AY52">
        <v>6.5460000000000004E-2</v>
      </c>
      <c r="AZ52">
        <v>6</v>
      </c>
      <c r="BA52">
        <v>0.36</v>
      </c>
      <c r="BB52">
        <v>6</v>
      </c>
      <c r="BC52">
        <v>3.5999999999999997E-2</v>
      </c>
      <c r="BD52">
        <v>6</v>
      </c>
      <c r="BE52">
        <v>0.19758000000000001</v>
      </c>
      <c r="BF52">
        <v>6</v>
      </c>
      <c r="BG52">
        <v>0.6</v>
      </c>
      <c r="BH52">
        <v>6</v>
      </c>
      <c r="BI52">
        <v>0.118259999999999</v>
      </c>
      <c r="BJ52">
        <v>6</v>
      </c>
      <c r="BK52">
        <v>0.26844000000000001</v>
      </c>
      <c r="BL52">
        <v>6</v>
      </c>
      <c r="BM52">
        <v>0.6</v>
      </c>
      <c r="BN52">
        <v>6</v>
      </c>
      <c r="BO52">
        <v>0.17286000000000001</v>
      </c>
      <c r="BP52">
        <v>6</v>
      </c>
      <c r="BQ52">
        <v>0.30449999999999999</v>
      </c>
      <c r="BR52">
        <v>6</v>
      </c>
      <c r="BS52">
        <v>0.6</v>
      </c>
      <c r="BT52">
        <v>6</v>
      </c>
      <c r="BU52">
        <v>0.20399999999999999</v>
      </c>
      <c r="BV52">
        <v>6</v>
      </c>
    </row>
    <row r="53" spans="1:74">
      <c r="A53" s="16"/>
      <c r="B53" t="s">
        <v>372</v>
      </c>
      <c r="C53">
        <v>0.15981999999999999</v>
      </c>
      <c r="D53">
        <v>4</v>
      </c>
      <c r="E53">
        <v>0.16646</v>
      </c>
      <c r="F53">
        <v>4</v>
      </c>
      <c r="G53">
        <v>0.16097999999999901</v>
      </c>
      <c r="H53">
        <v>4</v>
      </c>
      <c r="I53">
        <v>8.8480000000000003E-2</v>
      </c>
      <c r="J53">
        <v>4</v>
      </c>
      <c r="K53">
        <v>8.4599999999999995E-2</v>
      </c>
      <c r="L53">
        <v>4</v>
      </c>
      <c r="M53">
        <v>0.1</v>
      </c>
      <c r="N53">
        <v>4</v>
      </c>
      <c r="O53" s="2">
        <v>0</v>
      </c>
      <c r="Q53" s="2">
        <v>0</v>
      </c>
      <c r="S53" s="2">
        <v>0</v>
      </c>
      <c r="U53">
        <v>0.29293999999999998</v>
      </c>
      <c r="V53">
        <v>4</v>
      </c>
      <c r="W53">
        <v>0.33367999999999998</v>
      </c>
      <c r="X53">
        <v>4</v>
      </c>
      <c r="Y53">
        <v>0.26339999999999902</v>
      </c>
      <c r="Z53">
        <v>3</v>
      </c>
      <c r="AA53">
        <v>0.18468000000000001</v>
      </c>
      <c r="AB53">
        <v>4</v>
      </c>
      <c r="AC53">
        <v>0.17182</v>
      </c>
      <c r="AD53">
        <v>4</v>
      </c>
      <c r="AE53">
        <v>0.23333999999999999</v>
      </c>
      <c r="AF53">
        <v>3</v>
      </c>
      <c r="AG53" s="2">
        <v>0</v>
      </c>
      <c r="AI53" s="2">
        <v>0</v>
      </c>
      <c r="AK53" s="2">
        <v>0</v>
      </c>
      <c r="AM53">
        <v>0.10271999999999901</v>
      </c>
      <c r="AN53">
        <v>4</v>
      </c>
      <c r="AO53">
        <v>0.24529999999999999</v>
      </c>
      <c r="AP53">
        <v>4</v>
      </c>
      <c r="AQ53">
        <v>6.6239999999999993E-2</v>
      </c>
      <c r="AR53">
        <v>4</v>
      </c>
      <c r="AS53">
        <v>7.3899999999999993E-2</v>
      </c>
      <c r="AT53">
        <v>4</v>
      </c>
      <c r="AU53">
        <v>0.12701999999999999</v>
      </c>
      <c r="AV53">
        <v>4</v>
      </c>
      <c r="AW53">
        <v>5.4179999999999902E-2</v>
      </c>
      <c r="AX53">
        <v>7</v>
      </c>
      <c r="AY53" s="2">
        <v>0</v>
      </c>
      <c r="BA53" s="2">
        <v>0</v>
      </c>
      <c r="BC53" s="2">
        <v>0</v>
      </c>
      <c r="BE53">
        <v>0.2341</v>
      </c>
      <c r="BF53">
        <v>7</v>
      </c>
      <c r="BG53">
        <v>0.49661999999999901</v>
      </c>
      <c r="BH53">
        <v>3</v>
      </c>
      <c r="BI53">
        <v>0.15894</v>
      </c>
      <c r="BJ53">
        <v>7</v>
      </c>
      <c r="BK53">
        <v>0.24228</v>
      </c>
      <c r="BL53">
        <v>7</v>
      </c>
      <c r="BM53">
        <v>0.44078000000000001</v>
      </c>
      <c r="BN53">
        <v>3</v>
      </c>
      <c r="BO53">
        <v>0.18334</v>
      </c>
      <c r="BP53">
        <v>7</v>
      </c>
      <c r="BQ53">
        <v>6.5399999999999903E-2</v>
      </c>
      <c r="BR53">
        <v>7</v>
      </c>
      <c r="BS53">
        <v>0.1462</v>
      </c>
      <c r="BT53">
        <v>7</v>
      </c>
      <c r="BU53">
        <v>4.2840000000000003E-2</v>
      </c>
      <c r="BV53">
        <v>5</v>
      </c>
    </row>
    <row r="54" spans="1:74">
      <c r="A54" s="16"/>
      <c r="B54" t="s">
        <v>383</v>
      </c>
      <c r="C54">
        <v>6.3759999999999997E-2</v>
      </c>
      <c r="D54">
        <v>6</v>
      </c>
      <c r="E54">
        <v>6.0380000000000003E-2</v>
      </c>
      <c r="F54">
        <v>6</v>
      </c>
      <c r="G54">
        <v>6.7739999999999995E-2</v>
      </c>
      <c r="H54">
        <v>6</v>
      </c>
      <c r="I54">
        <v>7.2179999999999994E-2</v>
      </c>
      <c r="J54">
        <v>6</v>
      </c>
      <c r="K54">
        <v>6.1600000000000002E-2</v>
      </c>
      <c r="L54">
        <v>6</v>
      </c>
      <c r="M54">
        <v>8.7480000000000002E-2</v>
      </c>
      <c r="N54">
        <v>6</v>
      </c>
      <c r="O54">
        <v>8.2619999999999999E-2</v>
      </c>
      <c r="P54">
        <v>6</v>
      </c>
      <c r="Q54">
        <v>6.8279999999999993E-2</v>
      </c>
      <c r="R54">
        <v>6</v>
      </c>
      <c r="S54">
        <v>0.104999999999999</v>
      </c>
      <c r="T54">
        <v>6</v>
      </c>
      <c r="U54">
        <v>0.19383999999999901</v>
      </c>
      <c r="V54">
        <v>7</v>
      </c>
      <c r="W54">
        <v>0.18973999999999899</v>
      </c>
      <c r="X54">
        <v>6</v>
      </c>
      <c r="Y54">
        <v>0.20646</v>
      </c>
      <c r="Z54">
        <v>7</v>
      </c>
      <c r="AA54">
        <v>0.21789999999999901</v>
      </c>
      <c r="AB54">
        <v>7</v>
      </c>
      <c r="AC54">
        <v>0.19359999999999999</v>
      </c>
      <c r="AD54">
        <v>6</v>
      </c>
      <c r="AE54">
        <v>0.26250000000000001</v>
      </c>
      <c r="AF54">
        <v>7</v>
      </c>
      <c r="AG54">
        <v>0.27005999999999902</v>
      </c>
      <c r="AH54">
        <v>7</v>
      </c>
      <c r="AI54">
        <v>0.25419999999999998</v>
      </c>
      <c r="AJ54">
        <v>7</v>
      </c>
      <c r="AK54">
        <v>0.28999999999999998</v>
      </c>
      <c r="AL54">
        <v>7</v>
      </c>
      <c r="AM54">
        <v>8.4540000000000004E-2</v>
      </c>
      <c r="AN54">
        <v>6</v>
      </c>
      <c r="AO54">
        <v>0.16084000000000001</v>
      </c>
      <c r="AP54">
        <v>6</v>
      </c>
      <c r="AQ54">
        <v>5.7419999999999902E-2</v>
      </c>
      <c r="AR54">
        <v>6</v>
      </c>
      <c r="AS54">
        <v>0.12338</v>
      </c>
      <c r="AT54">
        <v>6</v>
      </c>
      <c r="AU54">
        <v>0.16408</v>
      </c>
      <c r="AV54">
        <v>6</v>
      </c>
      <c r="AW54">
        <v>9.9099999999999994E-2</v>
      </c>
      <c r="AX54">
        <v>6</v>
      </c>
      <c r="AY54">
        <v>0.14227999999999999</v>
      </c>
      <c r="AZ54">
        <v>6</v>
      </c>
      <c r="BA54">
        <v>0.17554</v>
      </c>
      <c r="BB54">
        <v>6</v>
      </c>
      <c r="BC54">
        <v>0.12</v>
      </c>
      <c r="BD54">
        <v>6</v>
      </c>
      <c r="BE54">
        <v>0.19706000000000001</v>
      </c>
      <c r="BF54">
        <v>7</v>
      </c>
      <c r="BG54">
        <v>0.50302000000000002</v>
      </c>
      <c r="BH54">
        <v>6</v>
      </c>
      <c r="BI54">
        <v>0.13025999999999999</v>
      </c>
      <c r="BJ54">
        <v>7</v>
      </c>
      <c r="BK54">
        <v>0.29167999999999999</v>
      </c>
      <c r="BL54">
        <v>7</v>
      </c>
      <c r="BM54">
        <v>0.50105999999999995</v>
      </c>
      <c r="BN54">
        <v>6</v>
      </c>
      <c r="BO54">
        <v>0.22123999999999999</v>
      </c>
      <c r="BP54">
        <v>7</v>
      </c>
      <c r="BQ54">
        <v>0.34301999999999999</v>
      </c>
      <c r="BR54">
        <v>7</v>
      </c>
      <c r="BS54">
        <v>0.51692000000000005</v>
      </c>
      <c r="BT54">
        <v>7</v>
      </c>
      <c r="BU54">
        <v>0.25999999999999901</v>
      </c>
      <c r="BV54">
        <v>7</v>
      </c>
    </row>
    <row r="55" spans="1:74">
      <c r="A55" s="16"/>
      <c r="B55" t="s">
        <v>392</v>
      </c>
      <c r="C55">
        <v>6.3400000000000001E-3</v>
      </c>
      <c r="D55">
        <v>7</v>
      </c>
      <c r="E55">
        <v>0.02</v>
      </c>
      <c r="F55">
        <v>7</v>
      </c>
      <c r="G55">
        <v>3.7799999999999999E-3</v>
      </c>
      <c r="H55">
        <v>7</v>
      </c>
      <c r="I55">
        <v>1.082E-2</v>
      </c>
      <c r="J55">
        <v>7</v>
      </c>
      <c r="K55">
        <v>0.02</v>
      </c>
      <c r="L55">
        <v>7</v>
      </c>
      <c r="M55">
        <v>7.3999999999999899E-3</v>
      </c>
      <c r="N55">
        <v>7</v>
      </c>
      <c r="O55" s="2">
        <v>0</v>
      </c>
      <c r="Q55" s="2">
        <v>0</v>
      </c>
      <c r="S55" s="2">
        <v>0</v>
      </c>
      <c r="U55">
        <v>6.3799999999999996E-2</v>
      </c>
      <c r="V55">
        <v>7</v>
      </c>
      <c r="W55">
        <v>8.1059999999999993E-2</v>
      </c>
      <c r="X55">
        <v>7</v>
      </c>
      <c r="Y55">
        <v>5.2839999999999998E-2</v>
      </c>
      <c r="Z55">
        <v>7</v>
      </c>
      <c r="AA55">
        <v>7.6600000000000001E-2</v>
      </c>
      <c r="AB55">
        <v>7</v>
      </c>
      <c r="AC55">
        <v>0.09</v>
      </c>
      <c r="AD55">
        <v>7</v>
      </c>
      <c r="AE55">
        <v>6.6659999999999997E-2</v>
      </c>
      <c r="AF55">
        <v>7</v>
      </c>
      <c r="AG55">
        <v>6.4519999999999994E-2</v>
      </c>
      <c r="AH55">
        <v>7</v>
      </c>
      <c r="AI55">
        <v>6.6659999999999997E-2</v>
      </c>
      <c r="AJ55">
        <v>7</v>
      </c>
      <c r="AK55">
        <v>8.7499999999999994E-2</v>
      </c>
      <c r="AL55">
        <v>4</v>
      </c>
      <c r="AM55">
        <v>2.2859999999999998E-2</v>
      </c>
      <c r="AN55">
        <v>7</v>
      </c>
      <c r="AO55">
        <v>0.107</v>
      </c>
      <c r="AP55">
        <v>7</v>
      </c>
      <c r="AQ55">
        <v>1.5239999999999899E-2</v>
      </c>
      <c r="AR55">
        <v>7</v>
      </c>
      <c r="AS55">
        <v>1.34399999999999E-2</v>
      </c>
      <c r="AT55">
        <v>7</v>
      </c>
      <c r="AU55">
        <v>0.08</v>
      </c>
      <c r="AV55">
        <v>7</v>
      </c>
      <c r="AW55">
        <v>7.3400000000000002E-3</v>
      </c>
      <c r="AX55">
        <v>7</v>
      </c>
      <c r="AY55">
        <v>1.1259999999999999E-2</v>
      </c>
      <c r="AZ55">
        <v>7</v>
      </c>
      <c r="BA55">
        <v>6.6659999999999997E-2</v>
      </c>
      <c r="BB55">
        <v>7</v>
      </c>
      <c r="BC55">
        <v>6.1599999999999997E-3</v>
      </c>
      <c r="BD55">
        <v>4</v>
      </c>
      <c r="BE55">
        <v>0.11917999999999999</v>
      </c>
      <c r="BF55">
        <v>7</v>
      </c>
      <c r="BG55">
        <v>0.39523999999999998</v>
      </c>
      <c r="BH55">
        <v>7</v>
      </c>
      <c r="BI55">
        <v>7.0839999999999903E-2</v>
      </c>
      <c r="BJ55">
        <v>7</v>
      </c>
      <c r="BK55">
        <v>0.13159999999999999</v>
      </c>
      <c r="BL55">
        <v>7</v>
      </c>
      <c r="BM55">
        <v>0.31168000000000001</v>
      </c>
      <c r="BN55">
        <v>7</v>
      </c>
      <c r="BO55">
        <v>8.6239999999999997E-2</v>
      </c>
      <c r="BP55">
        <v>7</v>
      </c>
      <c r="BQ55">
        <v>9.4019999999999895E-2</v>
      </c>
      <c r="BR55">
        <v>7</v>
      </c>
      <c r="BS55">
        <v>0.33661999999999997</v>
      </c>
      <c r="BT55">
        <v>7</v>
      </c>
      <c r="BU55">
        <v>5.8479999999999997E-2</v>
      </c>
      <c r="BV55">
        <v>7</v>
      </c>
    </row>
    <row r="56" spans="1:74">
      <c r="A56" s="16"/>
      <c r="B56" t="s">
        <v>401</v>
      </c>
      <c r="C56">
        <v>6.1620000000000001E-2</v>
      </c>
      <c r="D56">
        <v>7</v>
      </c>
      <c r="E56">
        <v>6.0339999999999901E-2</v>
      </c>
      <c r="F56">
        <v>6</v>
      </c>
      <c r="G56">
        <v>7.4999999999999997E-2</v>
      </c>
      <c r="H56">
        <v>7</v>
      </c>
      <c r="I56">
        <v>0.13414000000000001</v>
      </c>
      <c r="J56">
        <v>7</v>
      </c>
      <c r="K56">
        <v>0.13333999999999999</v>
      </c>
      <c r="L56">
        <v>6</v>
      </c>
      <c r="M56">
        <v>0.26666000000000001</v>
      </c>
      <c r="N56">
        <v>7</v>
      </c>
      <c r="O56" s="3" t="s">
        <v>756</v>
      </c>
      <c r="P56" s="3" t="s">
        <v>163</v>
      </c>
      <c r="Q56" s="3" t="s">
        <v>756</v>
      </c>
      <c r="R56" s="3" t="s">
        <v>275</v>
      </c>
      <c r="S56" s="3" t="s">
        <v>756</v>
      </c>
      <c r="U56">
        <v>0.21137999999999901</v>
      </c>
      <c r="V56">
        <v>7</v>
      </c>
      <c r="W56">
        <v>0.37585999999999897</v>
      </c>
      <c r="X56">
        <v>6</v>
      </c>
      <c r="Y56">
        <v>0.15</v>
      </c>
      <c r="Z56">
        <v>6</v>
      </c>
      <c r="AA56">
        <v>0.53334000000000004</v>
      </c>
      <c r="AB56">
        <v>6</v>
      </c>
      <c r="AC56">
        <v>0.5</v>
      </c>
      <c r="AD56">
        <v>6</v>
      </c>
      <c r="AE56">
        <v>0.6</v>
      </c>
      <c r="AF56">
        <v>6</v>
      </c>
      <c r="AG56" s="3" t="s">
        <v>756</v>
      </c>
      <c r="AH56" s="3" t="s">
        <v>163</v>
      </c>
      <c r="AI56" s="3" t="s">
        <v>756</v>
      </c>
      <c r="AJ56" s="3" t="s">
        <v>275</v>
      </c>
      <c r="AK56" s="3" t="s">
        <v>756</v>
      </c>
      <c r="AM56">
        <v>9.3039999999999998E-2</v>
      </c>
      <c r="AN56">
        <v>6</v>
      </c>
      <c r="AO56">
        <v>0.22856000000000001</v>
      </c>
      <c r="AP56">
        <v>6</v>
      </c>
      <c r="AQ56">
        <v>0.06</v>
      </c>
      <c r="AR56">
        <v>6</v>
      </c>
      <c r="AS56">
        <v>0.13788</v>
      </c>
      <c r="AT56">
        <v>7</v>
      </c>
      <c r="AU56">
        <v>0.36665999999999999</v>
      </c>
      <c r="AV56">
        <v>6</v>
      </c>
      <c r="AW56">
        <v>0.13333999999999999</v>
      </c>
      <c r="AX56">
        <v>7</v>
      </c>
      <c r="AY56" s="2">
        <v>0</v>
      </c>
      <c r="BA56" s="2">
        <v>0</v>
      </c>
      <c r="BC56" s="2">
        <v>0</v>
      </c>
      <c r="BE56">
        <v>0.23180000000000001</v>
      </c>
      <c r="BF56">
        <v>6</v>
      </c>
      <c r="BG56">
        <v>0.43328</v>
      </c>
      <c r="BH56">
        <v>6</v>
      </c>
      <c r="BI56">
        <v>0.16002</v>
      </c>
      <c r="BJ56">
        <v>6</v>
      </c>
      <c r="BK56">
        <v>0.36668000000000001</v>
      </c>
      <c r="BL56">
        <v>6</v>
      </c>
      <c r="BM56">
        <v>0.5</v>
      </c>
      <c r="BN56">
        <v>6</v>
      </c>
      <c r="BO56">
        <v>0.3</v>
      </c>
      <c r="BP56">
        <v>6</v>
      </c>
      <c r="BQ56" s="2">
        <v>0</v>
      </c>
      <c r="BS56" s="2">
        <v>0</v>
      </c>
      <c r="BU56" s="2">
        <v>0</v>
      </c>
    </row>
    <row r="57" spans="1:74">
      <c r="A57" s="16"/>
      <c r="B57" t="s">
        <v>413</v>
      </c>
      <c r="C57">
        <v>3.5239999999999903E-2</v>
      </c>
      <c r="D57">
        <v>4</v>
      </c>
      <c r="E57">
        <v>4.9779999999999998E-2</v>
      </c>
      <c r="F57">
        <v>4</v>
      </c>
      <c r="G57">
        <v>0.03</v>
      </c>
      <c r="H57">
        <v>4</v>
      </c>
      <c r="I57">
        <v>4.2380000000000001E-2</v>
      </c>
      <c r="J57">
        <v>4</v>
      </c>
      <c r="K57">
        <v>4.9779999999999998E-2</v>
      </c>
      <c r="L57">
        <v>4</v>
      </c>
      <c r="M57">
        <v>4.1399999999999999E-2</v>
      </c>
      <c r="N57">
        <v>4</v>
      </c>
      <c r="O57">
        <v>3.7499999999999999E-2</v>
      </c>
      <c r="P57">
        <v>4</v>
      </c>
      <c r="Q57">
        <v>5.1299999999999998E-2</v>
      </c>
      <c r="R57">
        <v>4</v>
      </c>
      <c r="S57">
        <v>3.4799999999999998E-2</v>
      </c>
      <c r="T57">
        <v>4</v>
      </c>
      <c r="U57">
        <v>0.15023999999999901</v>
      </c>
      <c r="V57">
        <v>7</v>
      </c>
      <c r="W57">
        <v>0.16947999999999999</v>
      </c>
      <c r="X57">
        <v>4</v>
      </c>
      <c r="Y57">
        <v>0.15</v>
      </c>
      <c r="Z57">
        <v>4</v>
      </c>
      <c r="AA57">
        <v>0.17595999999999901</v>
      </c>
      <c r="AB57">
        <v>7</v>
      </c>
      <c r="AC57">
        <v>0.17055999999999999</v>
      </c>
      <c r="AD57">
        <v>4</v>
      </c>
      <c r="AE57">
        <v>0.20691999999999999</v>
      </c>
      <c r="AF57">
        <v>4</v>
      </c>
      <c r="AG57">
        <v>0.17712</v>
      </c>
      <c r="AH57">
        <v>7</v>
      </c>
      <c r="AI57">
        <v>0.15111999999999901</v>
      </c>
      <c r="AJ57">
        <v>7</v>
      </c>
      <c r="AK57">
        <v>0.25216</v>
      </c>
      <c r="AL57">
        <v>4</v>
      </c>
      <c r="AM57">
        <v>2.332E-2</v>
      </c>
      <c r="AN57">
        <v>4</v>
      </c>
      <c r="AO57">
        <v>7.9259999999999997E-2</v>
      </c>
      <c r="AP57">
        <v>4</v>
      </c>
      <c r="AQ57">
        <v>1.6039999999999999E-2</v>
      </c>
      <c r="AR57">
        <v>4</v>
      </c>
      <c r="AS57">
        <v>3.7699999999999997E-2</v>
      </c>
      <c r="AT57">
        <v>4</v>
      </c>
      <c r="AU57">
        <v>8.7440000000000004E-2</v>
      </c>
      <c r="AV57">
        <v>4</v>
      </c>
      <c r="AW57">
        <v>2.828E-2</v>
      </c>
      <c r="AX57">
        <v>4</v>
      </c>
      <c r="AY57">
        <v>3.7039999999999997E-2</v>
      </c>
      <c r="AZ57">
        <v>7</v>
      </c>
      <c r="BA57">
        <v>5.1299999999999998E-2</v>
      </c>
      <c r="BB57">
        <v>4</v>
      </c>
      <c r="BC57">
        <v>2.8979999999999999E-2</v>
      </c>
      <c r="BD57">
        <v>7</v>
      </c>
      <c r="BE57">
        <v>0.111439999999999</v>
      </c>
      <c r="BF57">
        <v>4</v>
      </c>
      <c r="BG57">
        <v>0.29699999999999999</v>
      </c>
      <c r="BH57">
        <v>7</v>
      </c>
      <c r="BI57">
        <v>7.4859999999999996E-2</v>
      </c>
      <c r="BJ57">
        <v>4</v>
      </c>
      <c r="BK57">
        <v>0.16563999999999901</v>
      </c>
      <c r="BL57">
        <v>4</v>
      </c>
      <c r="BM57">
        <v>0.28611999999999999</v>
      </c>
      <c r="BN57">
        <v>7</v>
      </c>
      <c r="BO57">
        <v>0.12928000000000001</v>
      </c>
      <c r="BP57">
        <v>4</v>
      </c>
      <c r="BQ57">
        <v>0.17046</v>
      </c>
      <c r="BR57">
        <v>7</v>
      </c>
      <c r="BS57">
        <v>0.25613999999999998</v>
      </c>
      <c r="BT57">
        <v>4</v>
      </c>
      <c r="BU57">
        <v>0.13044</v>
      </c>
      <c r="BV57">
        <v>7</v>
      </c>
    </row>
    <row r="58" spans="1:74">
      <c r="A58" s="16"/>
      <c r="B58" t="s">
        <v>419</v>
      </c>
      <c r="C58">
        <v>5.8799999999999998E-3</v>
      </c>
      <c r="D58">
        <v>4</v>
      </c>
      <c r="E58">
        <v>7.1399999999999996E-3</v>
      </c>
      <c r="F58">
        <v>4</v>
      </c>
      <c r="G58">
        <v>5.0000000000000001E-3</v>
      </c>
      <c r="H58">
        <v>4</v>
      </c>
      <c r="I58">
        <v>7.7000000000000002E-3</v>
      </c>
      <c r="J58">
        <v>6</v>
      </c>
      <c r="K58">
        <v>8.0000000000000002E-3</v>
      </c>
      <c r="L58">
        <v>6</v>
      </c>
      <c r="M58">
        <v>7.3999999999999899E-3</v>
      </c>
      <c r="N58">
        <v>6</v>
      </c>
      <c r="O58">
        <v>8.6999999999999994E-3</v>
      </c>
      <c r="P58">
        <v>6</v>
      </c>
      <c r="Q58">
        <v>9.5200000000000007E-3</v>
      </c>
      <c r="R58">
        <v>6</v>
      </c>
      <c r="S58">
        <v>8.0000000000000002E-3</v>
      </c>
      <c r="T58">
        <v>6</v>
      </c>
      <c r="U58">
        <v>0.17685999999999999</v>
      </c>
      <c r="V58">
        <v>7</v>
      </c>
      <c r="W58">
        <v>0.22222</v>
      </c>
      <c r="X58">
        <v>7</v>
      </c>
      <c r="Y58">
        <v>0.16999999999999901</v>
      </c>
      <c r="Z58">
        <v>7</v>
      </c>
      <c r="AA58">
        <v>0.18994</v>
      </c>
      <c r="AB58">
        <v>7</v>
      </c>
      <c r="AC58">
        <v>0.26666000000000001</v>
      </c>
      <c r="AD58">
        <v>7</v>
      </c>
      <c r="AE58">
        <v>0.17777999999999999</v>
      </c>
      <c r="AF58">
        <v>7</v>
      </c>
      <c r="AG58">
        <v>0.19941999999999999</v>
      </c>
      <c r="AH58">
        <v>7</v>
      </c>
      <c r="AI58">
        <v>0.26666000000000001</v>
      </c>
      <c r="AJ58">
        <v>7</v>
      </c>
      <c r="AK58">
        <v>0.192</v>
      </c>
      <c r="AL58">
        <v>7</v>
      </c>
      <c r="AM58">
        <v>2.8899999999999999E-2</v>
      </c>
      <c r="AN58">
        <v>7</v>
      </c>
      <c r="AO58">
        <v>0.18226000000000001</v>
      </c>
      <c r="AP58">
        <v>7</v>
      </c>
      <c r="AQ58">
        <v>1.8099999999999901E-2</v>
      </c>
      <c r="AR58">
        <v>7</v>
      </c>
      <c r="AS58">
        <v>4.2659999999999997E-2</v>
      </c>
      <c r="AT58">
        <v>6</v>
      </c>
      <c r="AU58">
        <v>0.26666000000000001</v>
      </c>
      <c r="AV58">
        <v>7</v>
      </c>
      <c r="AW58">
        <v>2.528E-2</v>
      </c>
      <c r="AX58">
        <v>6</v>
      </c>
      <c r="AY58">
        <v>5.2359999999999997E-2</v>
      </c>
      <c r="AZ58">
        <v>6</v>
      </c>
      <c r="BA58">
        <v>0.26666000000000001</v>
      </c>
      <c r="BB58">
        <v>7</v>
      </c>
      <c r="BC58">
        <v>3.1579999999999997E-2</v>
      </c>
      <c r="BD58">
        <v>6</v>
      </c>
      <c r="BE58">
        <v>0.16145999999999999</v>
      </c>
      <c r="BF58">
        <v>7</v>
      </c>
      <c r="BG58">
        <v>0.52629999999999999</v>
      </c>
      <c r="BH58">
        <v>7</v>
      </c>
      <c r="BI58">
        <v>9.8479999999999901E-2</v>
      </c>
      <c r="BJ58">
        <v>7</v>
      </c>
      <c r="BK58">
        <v>0.22724</v>
      </c>
      <c r="BL58">
        <v>7</v>
      </c>
      <c r="BM58">
        <v>0.6</v>
      </c>
      <c r="BN58">
        <v>6</v>
      </c>
      <c r="BO58">
        <v>0.16</v>
      </c>
      <c r="BP58">
        <v>7</v>
      </c>
      <c r="BQ58">
        <v>0.24914</v>
      </c>
      <c r="BR58">
        <v>7</v>
      </c>
      <c r="BS58">
        <v>0.6</v>
      </c>
      <c r="BT58">
        <v>6</v>
      </c>
      <c r="BU58">
        <v>0.17634</v>
      </c>
      <c r="BV58">
        <v>7</v>
      </c>
    </row>
    <row r="59" spans="1:74">
      <c r="A59" s="16"/>
      <c r="B59" t="s">
        <v>428</v>
      </c>
      <c r="C59" s="2">
        <v>0</v>
      </c>
      <c r="E59" s="2">
        <v>0</v>
      </c>
      <c r="G59" s="2">
        <v>0</v>
      </c>
      <c r="I59" s="2">
        <v>0</v>
      </c>
      <c r="K59" s="2">
        <v>0</v>
      </c>
      <c r="M59" s="2">
        <v>0</v>
      </c>
      <c r="O59" s="2">
        <v>0</v>
      </c>
      <c r="Q59" s="2">
        <v>0</v>
      </c>
      <c r="S59" s="2">
        <v>0</v>
      </c>
      <c r="U59">
        <v>3.1559999999999998E-2</v>
      </c>
      <c r="V59">
        <v>3</v>
      </c>
      <c r="W59">
        <v>6.6659999999999997E-2</v>
      </c>
      <c r="X59">
        <v>3</v>
      </c>
      <c r="Y59">
        <v>2.07E-2</v>
      </c>
      <c r="Z59">
        <v>3</v>
      </c>
      <c r="AA59">
        <v>3.78E-2</v>
      </c>
      <c r="AB59">
        <v>6</v>
      </c>
      <c r="AC59">
        <v>6.1539999999999997E-2</v>
      </c>
      <c r="AD59">
        <v>6</v>
      </c>
      <c r="AE59">
        <v>2.7279999999999999E-2</v>
      </c>
      <c r="AF59">
        <v>6</v>
      </c>
      <c r="AG59">
        <v>4.4859999999999997E-2</v>
      </c>
      <c r="AH59">
        <v>6</v>
      </c>
      <c r="AI59">
        <v>6.1539999999999997E-2</v>
      </c>
      <c r="AJ59">
        <v>6</v>
      </c>
      <c r="AK59">
        <v>3.5299999999999998E-2</v>
      </c>
      <c r="AL59">
        <v>6</v>
      </c>
      <c r="AM59">
        <v>3.2799999999999899E-2</v>
      </c>
      <c r="AN59">
        <v>5</v>
      </c>
      <c r="AO59">
        <v>0.33334000000000003</v>
      </c>
      <c r="AP59">
        <v>6</v>
      </c>
      <c r="AQ59">
        <v>1.7940000000000001E-2</v>
      </c>
      <c r="AR59">
        <v>5</v>
      </c>
      <c r="AS59">
        <v>4.9159999999999898E-2</v>
      </c>
      <c r="AT59">
        <v>5</v>
      </c>
      <c r="AU59">
        <v>0.33334000000000003</v>
      </c>
      <c r="AV59">
        <v>6</v>
      </c>
      <c r="AW59">
        <v>2.81599999999999E-2</v>
      </c>
      <c r="AX59">
        <v>5</v>
      </c>
      <c r="AY59">
        <v>4.1059999999999999E-2</v>
      </c>
      <c r="AZ59">
        <v>5</v>
      </c>
      <c r="BA59">
        <v>0.33334000000000003</v>
      </c>
      <c r="BB59">
        <v>6</v>
      </c>
      <c r="BC59">
        <v>2.38999999999999E-2</v>
      </c>
      <c r="BD59">
        <v>5</v>
      </c>
      <c r="BE59">
        <v>0.10446</v>
      </c>
      <c r="BF59">
        <v>5</v>
      </c>
      <c r="BG59">
        <v>0.6</v>
      </c>
      <c r="BH59">
        <v>6</v>
      </c>
      <c r="BI59">
        <v>5.944E-2</v>
      </c>
      <c r="BJ59">
        <v>5</v>
      </c>
      <c r="BK59">
        <v>0.15084</v>
      </c>
      <c r="BL59">
        <v>5</v>
      </c>
      <c r="BM59">
        <v>0.6</v>
      </c>
      <c r="BN59">
        <v>6</v>
      </c>
      <c r="BO59">
        <v>9.1840000000000005E-2</v>
      </c>
      <c r="BP59">
        <v>5</v>
      </c>
      <c r="BQ59">
        <v>0.14845999999999901</v>
      </c>
      <c r="BR59">
        <v>5</v>
      </c>
      <c r="BS59">
        <v>0.6</v>
      </c>
      <c r="BT59">
        <v>6</v>
      </c>
      <c r="BU59">
        <v>9.1300000000000006E-2</v>
      </c>
      <c r="BV59">
        <v>5</v>
      </c>
    </row>
    <row r="60" spans="1:74">
      <c r="A60" s="16"/>
      <c r="B60" t="s">
        <v>435</v>
      </c>
      <c r="C60" s="2">
        <v>0</v>
      </c>
      <c r="E60" s="2">
        <v>0</v>
      </c>
      <c r="G60" s="2">
        <v>0</v>
      </c>
      <c r="I60" s="2">
        <v>0</v>
      </c>
      <c r="K60" s="2">
        <v>0</v>
      </c>
      <c r="M60" s="2">
        <v>0</v>
      </c>
      <c r="O60" s="2">
        <v>0</v>
      </c>
      <c r="Q60" s="2">
        <v>0</v>
      </c>
      <c r="S60" s="2">
        <v>0</v>
      </c>
      <c r="U60" s="2">
        <v>0</v>
      </c>
      <c r="W60" s="2">
        <v>0</v>
      </c>
      <c r="Y60" s="2">
        <v>0</v>
      </c>
      <c r="AA60" s="2">
        <v>0</v>
      </c>
      <c r="AC60" s="2">
        <v>0</v>
      </c>
      <c r="AE60" s="2">
        <v>0</v>
      </c>
      <c r="AG60" s="2">
        <v>0</v>
      </c>
      <c r="AI60" s="2">
        <v>0</v>
      </c>
      <c r="AK60" s="2">
        <v>0</v>
      </c>
      <c r="AM60">
        <v>4.8799999999999998E-3</v>
      </c>
      <c r="AN60">
        <v>6</v>
      </c>
      <c r="AO60">
        <v>9.3579999999999997E-2</v>
      </c>
      <c r="AP60">
        <v>6</v>
      </c>
      <c r="AQ60">
        <v>2.5200000000000001E-3</v>
      </c>
      <c r="AR60">
        <v>4</v>
      </c>
      <c r="AS60">
        <v>9.1399999999999901E-3</v>
      </c>
      <c r="AT60">
        <v>6</v>
      </c>
      <c r="AU60">
        <v>0.13</v>
      </c>
      <c r="AV60">
        <v>6</v>
      </c>
      <c r="AW60">
        <v>4.7400000000000003E-3</v>
      </c>
      <c r="AX60">
        <v>4</v>
      </c>
      <c r="AY60">
        <v>1.0959999999999999E-2</v>
      </c>
      <c r="AZ60">
        <v>6</v>
      </c>
      <c r="BA60">
        <v>0.18331999999999901</v>
      </c>
      <c r="BB60">
        <v>6</v>
      </c>
      <c r="BC60">
        <v>5.64E-3</v>
      </c>
      <c r="BD60">
        <v>4</v>
      </c>
      <c r="BE60">
        <v>4.2659999999999997E-2</v>
      </c>
      <c r="BF60">
        <v>4</v>
      </c>
      <c r="BG60">
        <v>0.41427999999999998</v>
      </c>
      <c r="BH60">
        <v>4</v>
      </c>
      <c r="BI60">
        <v>2.2619999999999901E-2</v>
      </c>
      <c r="BJ60">
        <v>4</v>
      </c>
      <c r="BK60">
        <v>7.8560000000000005E-2</v>
      </c>
      <c r="BL60">
        <v>4</v>
      </c>
      <c r="BM60">
        <v>0.52</v>
      </c>
      <c r="BN60">
        <v>4</v>
      </c>
      <c r="BO60">
        <v>4.2540000000000001E-2</v>
      </c>
      <c r="BP60">
        <v>4</v>
      </c>
      <c r="BQ60">
        <v>9.3899999999999997E-2</v>
      </c>
      <c r="BR60">
        <v>4</v>
      </c>
      <c r="BS60">
        <v>0.6</v>
      </c>
      <c r="BT60">
        <v>4</v>
      </c>
      <c r="BU60">
        <v>5.0939999999999999E-2</v>
      </c>
      <c r="BV60">
        <v>4</v>
      </c>
    </row>
    <row r="61" spans="1:74">
      <c r="A61" s="16"/>
      <c r="B61" t="s">
        <v>439</v>
      </c>
      <c r="C61">
        <v>0.108739999999999</v>
      </c>
      <c r="D61">
        <v>6</v>
      </c>
      <c r="E61">
        <v>0.14584</v>
      </c>
      <c r="F61">
        <v>6</v>
      </c>
      <c r="G61">
        <v>8.7999999999999995E-2</v>
      </c>
      <c r="H61">
        <v>6</v>
      </c>
      <c r="I61">
        <v>8.4959999999999994E-2</v>
      </c>
      <c r="J61">
        <v>6</v>
      </c>
      <c r="K61">
        <v>0.11713999999999999</v>
      </c>
      <c r="L61">
        <v>6</v>
      </c>
      <c r="M61">
        <v>6.7399999999999904E-2</v>
      </c>
      <c r="N61">
        <v>6</v>
      </c>
      <c r="O61" s="2">
        <v>0</v>
      </c>
      <c r="Q61" s="2">
        <v>0</v>
      </c>
      <c r="S61" s="2">
        <v>0</v>
      </c>
      <c r="U61">
        <v>0.14748</v>
      </c>
      <c r="V61">
        <v>6</v>
      </c>
      <c r="W61">
        <v>0.21665999999999999</v>
      </c>
      <c r="X61">
        <v>6</v>
      </c>
      <c r="Y61">
        <v>0.112</v>
      </c>
      <c r="Z61">
        <v>6</v>
      </c>
      <c r="AA61">
        <v>0.11255999999999999</v>
      </c>
      <c r="AB61">
        <v>6</v>
      </c>
      <c r="AC61">
        <v>0.18572</v>
      </c>
      <c r="AD61">
        <v>6</v>
      </c>
      <c r="AE61">
        <v>8.0879999999999994E-2</v>
      </c>
      <c r="AF61">
        <v>6</v>
      </c>
      <c r="AG61" s="2">
        <v>0</v>
      </c>
      <c r="AI61" s="2">
        <v>0</v>
      </c>
      <c r="AK61" s="2">
        <v>0</v>
      </c>
      <c r="AM61">
        <v>7.2599999999999998E-2</v>
      </c>
      <c r="AN61">
        <v>6</v>
      </c>
      <c r="AO61">
        <v>0.17638000000000001</v>
      </c>
      <c r="AP61">
        <v>6</v>
      </c>
      <c r="AQ61">
        <v>4.6079999999999899E-2</v>
      </c>
      <c r="AR61">
        <v>6</v>
      </c>
      <c r="AS61">
        <v>7.9919999999999894E-2</v>
      </c>
      <c r="AT61">
        <v>6</v>
      </c>
      <c r="AU61">
        <v>0.15286</v>
      </c>
      <c r="AV61">
        <v>6</v>
      </c>
      <c r="AW61">
        <v>5.4539999999999998E-2</v>
      </c>
      <c r="AX61">
        <v>6</v>
      </c>
      <c r="AY61">
        <v>9.4400000000000005E-3</v>
      </c>
      <c r="AZ61">
        <v>5</v>
      </c>
      <c r="BA61">
        <v>2.2239999999999999E-2</v>
      </c>
      <c r="BB61">
        <v>6</v>
      </c>
      <c r="BC61">
        <v>6.8999999999999999E-3</v>
      </c>
      <c r="BD61">
        <v>7</v>
      </c>
      <c r="BE61">
        <v>0.11427999999999899</v>
      </c>
      <c r="BF61">
        <v>6</v>
      </c>
      <c r="BG61">
        <v>0.32179999999999997</v>
      </c>
      <c r="BH61">
        <v>6</v>
      </c>
      <c r="BI61">
        <v>7.0440000000000003E-2</v>
      </c>
      <c r="BJ61">
        <v>6</v>
      </c>
      <c r="BK61">
        <v>0.11452</v>
      </c>
      <c r="BL61">
        <v>6</v>
      </c>
      <c r="BM61">
        <v>0.30225999999999997</v>
      </c>
      <c r="BN61">
        <v>6</v>
      </c>
      <c r="BO61">
        <v>7.1319999999999995E-2</v>
      </c>
      <c r="BP61">
        <v>6</v>
      </c>
      <c r="BQ61">
        <v>6.2880000000000005E-2</v>
      </c>
      <c r="BR61">
        <v>5</v>
      </c>
      <c r="BS61">
        <v>0.23987999999999901</v>
      </c>
      <c r="BT61">
        <v>5</v>
      </c>
      <c r="BU61">
        <v>3.6199999999999899E-2</v>
      </c>
      <c r="BV61">
        <v>5</v>
      </c>
    </row>
    <row r="62" spans="1:74">
      <c r="A62" s="16"/>
      <c r="B62" s="5" t="s">
        <v>757</v>
      </c>
      <c r="C62">
        <v>9.5199999999999896E-2</v>
      </c>
      <c r="D62">
        <v>6</v>
      </c>
      <c r="E62">
        <v>0.19997999999999999</v>
      </c>
      <c r="F62">
        <v>6</v>
      </c>
      <c r="G62">
        <v>6.3479999999999995E-2</v>
      </c>
      <c r="H62">
        <v>6</v>
      </c>
      <c r="I62">
        <v>0.10958</v>
      </c>
      <c r="J62">
        <v>6</v>
      </c>
      <c r="K62">
        <v>0.19997999999999999</v>
      </c>
      <c r="L62">
        <v>6</v>
      </c>
      <c r="M62">
        <v>7.6920000000000002E-2</v>
      </c>
      <c r="N62">
        <v>6</v>
      </c>
      <c r="O62">
        <v>0.15049999999999999</v>
      </c>
      <c r="P62">
        <v>6</v>
      </c>
      <c r="Q62">
        <v>0.30665999999999999</v>
      </c>
      <c r="R62">
        <v>6</v>
      </c>
      <c r="S62">
        <v>0.1</v>
      </c>
      <c r="T62">
        <v>6</v>
      </c>
      <c r="U62">
        <v>0.40072000000000002</v>
      </c>
      <c r="V62">
        <v>6</v>
      </c>
      <c r="W62">
        <v>0.46586</v>
      </c>
      <c r="X62">
        <v>6</v>
      </c>
      <c r="Y62">
        <v>0.35238000000000003</v>
      </c>
      <c r="Z62">
        <v>6</v>
      </c>
      <c r="AA62">
        <v>0.44494</v>
      </c>
      <c r="AB62">
        <v>6</v>
      </c>
      <c r="AC62">
        <v>0.46586</v>
      </c>
      <c r="AD62">
        <v>6</v>
      </c>
      <c r="AE62">
        <v>0.4269</v>
      </c>
      <c r="AF62">
        <v>6</v>
      </c>
      <c r="AG62">
        <v>0.55442000000000002</v>
      </c>
      <c r="AH62">
        <v>6</v>
      </c>
      <c r="AI62">
        <v>0.56999999999999995</v>
      </c>
      <c r="AJ62">
        <v>6</v>
      </c>
      <c r="AK62">
        <v>0.54</v>
      </c>
      <c r="AL62">
        <v>6</v>
      </c>
      <c r="AM62">
        <v>4.548E-2</v>
      </c>
      <c r="AN62">
        <v>6</v>
      </c>
      <c r="AO62">
        <v>0.13406000000000001</v>
      </c>
      <c r="AP62">
        <v>6</v>
      </c>
      <c r="AQ62">
        <v>3.1859999999999999E-2</v>
      </c>
      <c r="AR62">
        <v>6</v>
      </c>
      <c r="AS62">
        <v>6.8720000000000003E-2</v>
      </c>
      <c r="AT62">
        <v>6</v>
      </c>
      <c r="AU62">
        <v>0.26238</v>
      </c>
      <c r="AV62">
        <v>6</v>
      </c>
      <c r="AW62">
        <v>3.9699999999999999E-2</v>
      </c>
      <c r="AX62">
        <v>6</v>
      </c>
      <c r="AY62">
        <v>7.3520000000000002E-2</v>
      </c>
      <c r="AZ62">
        <v>6</v>
      </c>
      <c r="BA62">
        <v>0.32</v>
      </c>
      <c r="BB62">
        <v>6</v>
      </c>
      <c r="BC62">
        <v>4.1579999999999999E-2</v>
      </c>
      <c r="BD62">
        <v>6</v>
      </c>
      <c r="BE62">
        <v>0.26382</v>
      </c>
      <c r="BF62">
        <v>6</v>
      </c>
      <c r="BG62">
        <v>0.44622000000000001</v>
      </c>
      <c r="BH62">
        <v>6</v>
      </c>
      <c r="BI62">
        <v>0.24779999999999999</v>
      </c>
      <c r="BJ62">
        <v>6</v>
      </c>
      <c r="BK62">
        <v>0.32995999999999998</v>
      </c>
      <c r="BL62">
        <v>6</v>
      </c>
      <c r="BM62">
        <v>0.55237999999999998</v>
      </c>
      <c r="BN62">
        <v>6</v>
      </c>
      <c r="BO62">
        <v>0.23824000000000001</v>
      </c>
      <c r="BP62">
        <v>6</v>
      </c>
      <c r="BQ62">
        <v>0.40085999999999999</v>
      </c>
      <c r="BR62">
        <v>6</v>
      </c>
      <c r="BS62">
        <v>0.6</v>
      </c>
      <c r="BT62">
        <v>6</v>
      </c>
      <c r="BU62">
        <v>0.30098000000000003</v>
      </c>
      <c r="BV62">
        <v>6</v>
      </c>
    </row>
    <row r="63" spans="1:74">
      <c r="A63" s="16"/>
      <c r="B63" t="s">
        <v>453</v>
      </c>
      <c r="C63">
        <v>7.3899999999999993E-2</v>
      </c>
      <c r="D63">
        <v>6</v>
      </c>
      <c r="E63">
        <v>6.3219999999999998E-2</v>
      </c>
      <c r="F63">
        <v>6</v>
      </c>
      <c r="G63">
        <v>8.974E-2</v>
      </c>
      <c r="H63">
        <v>6</v>
      </c>
      <c r="I63">
        <v>7.6819999999999999E-2</v>
      </c>
      <c r="J63">
        <v>6</v>
      </c>
      <c r="K63">
        <v>6.5040000000000001E-2</v>
      </c>
      <c r="L63">
        <v>6</v>
      </c>
      <c r="M63">
        <v>9.4579999999999997E-2</v>
      </c>
      <c r="N63">
        <v>6</v>
      </c>
      <c r="O63">
        <v>4.3519999999999899E-2</v>
      </c>
      <c r="P63">
        <v>7</v>
      </c>
      <c r="Q63">
        <v>5.0180000000000002E-2</v>
      </c>
      <c r="R63">
        <v>7</v>
      </c>
      <c r="S63">
        <v>3.8460000000000001E-2</v>
      </c>
      <c r="T63">
        <v>7</v>
      </c>
      <c r="U63">
        <v>0.24131999999999901</v>
      </c>
      <c r="V63">
        <v>6</v>
      </c>
      <c r="W63">
        <v>0.21329999999999999</v>
      </c>
      <c r="X63">
        <v>6</v>
      </c>
      <c r="Y63">
        <v>0.30256</v>
      </c>
      <c r="Z63">
        <v>7</v>
      </c>
      <c r="AA63">
        <v>0.2369</v>
      </c>
      <c r="AB63">
        <v>6</v>
      </c>
      <c r="AC63">
        <v>0.2104</v>
      </c>
      <c r="AD63">
        <v>6</v>
      </c>
      <c r="AE63">
        <v>0.3054</v>
      </c>
      <c r="AF63">
        <v>7</v>
      </c>
      <c r="AG63">
        <v>0.21542</v>
      </c>
      <c r="AH63">
        <v>7</v>
      </c>
      <c r="AI63">
        <v>0.19072</v>
      </c>
      <c r="AJ63">
        <v>7</v>
      </c>
      <c r="AK63">
        <v>0.28461999999999998</v>
      </c>
      <c r="AL63">
        <v>7</v>
      </c>
      <c r="AM63">
        <v>6.0040000000000003E-2</v>
      </c>
      <c r="AN63">
        <v>6</v>
      </c>
      <c r="AO63">
        <v>9.6199999999999994E-2</v>
      </c>
      <c r="AP63">
        <v>6</v>
      </c>
      <c r="AQ63">
        <v>4.3900000000000002E-2</v>
      </c>
      <c r="AR63">
        <v>6</v>
      </c>
      <c r="AS63">
        <v>8.53799999999999E-2</v>
      </c>
      <c r="AT63">
        <v>6</v>
      </c>
      <c r="AU63">
        <v>0.1434</v>
      </c>
      <c r="AV63">
        <v>6</v>
      </c>
      <c r="AW63">
        <v>7.5520000000000004E-2</v>
      </c>
      <c r="AX63">
        <v>6</v>
      </c>
      <c r="AY63">
        <v>6.9040000000000004E-2</v>
      </c>
      <c r="AZ63">
        <v>7</v>
      </c>
      <c r="BA63">
        <v>9.2920000000000003E-2</v>
      </c>
      <c r="BB63">
        <v>7</v>
      </c>
      <c r="BC63">
        <v>5.7899999999999903E-2</v>
      </c>
      <c r="BD63">
        <v>7</v>
      </c>
      <c r="BE63">
        <v>0.241779999999999</v>
      </c>
      <c r="BF63">
        <v>6</v>
      </c>
      <c r="BG63">
        <v>0.40322000000000002</v>
      </c>
      <c r="BH63">
        <v>6</v>
      </c>
      <c r="BI63">
        <v>0.17885999999999999</v>
      </c>
      <c r="BJ63">
        <v>7</v>
      </c>
      <c r="BK63">
        <v>0.32884000000000002</v>
      </c>
      <c r="BL63">
        <v>6</v>
      </c>
      <c r="BM63">
        <v>0.40355999999999997</v>
      </c>
      <c r="BN63">
        <v>6</v>
      </c>
      <c r="BO63">
        <v>0.29232000000000002</v>
      </c>
      <c r="BP63">
        <v>7</v>
      </c>
      <c r="BQ63">
        <v>0.33792</v>
      </c>
      <c r="BR63">
        <v>7</v>
      </c>
      <c r="BS63">
        <v>0.43267999999999901</v>
      </c>
      <c r="BT63">
        <v>7</v>
      </c>
      <c r="BU63">
        <v>0.29825999999999903</v>
      </c>
      <c r="BV63">
        <v>7</v>
      </c>
    </row>
    <row r="64" spans="1:74">
      <c r="A64" s="16"/>
      <c r="B64" t="s">
        <v>460</v>
      </c>
      <c r="C64">
        <v>9.8419999999999994E-2</v>
      </c>
      <c r="D64">
        <v>7</v>
      </c>
      <c r="E64">
        <v>0.25713999999999998</v>
      </c>
      <c r="F64">
        <v>5</v>
      </c>
      <c r="G64">
        <v>6.7999999999999894E-2</v>
      </c>
      <c r="H64">
        <v>7</v>
      </c>
      <c r="I64">
        <v>0.10352</v>
      </c>
      <c r="J64">
        <v>7</v>
      </c>
      <c r="K64">
        <v>0.26153999999999999</v>
      </c>
      <c r="L64">
        <v>5</v>
      </c>
      <c r="M64">
        <v>7.5659999999999894E-2</v>
      </c>
      <c r="N64">
        <v>7</v>
      </c>
      <c r="O64">
        <v>0.11648</v>
      </c>
      <c r="P64">
        <v>7</v>
      </c>
      <c r="Q64">
        <v>0.36427999999999999</v>
      </c>
      <c r="R64">
        <v>5</v>
      </c>
      <c r="S64">
        <v>7.7780000000000002E-2</v>
      </c>
      <c r="T64">
        <v>7</v>
      </c>
      <c r="U64">
        <v>0.35758000000000001</v>
      </c>
      <c r="V64">
        <v>7</v>
      </c>
      <c r="W64">
        <v>0.51500000000000001</v>
      </c>
      <c r="X64">
        <v>6</v>
      </c>
      <c r="Y64">
        <v>0.33200000000000002</v>
      </c>
      <c r="Z64">
        <v>7</v>
      </c>
      <c r="AA64">
        <v>0.33857999999999999</v>
      </c>
      <c r="AB64">
        <v>6</v>
      </c>
      <c r="AC64">
        <v>0.49334</v>
      </c>
      <c r="AD64">
        <v>6</v>
      </c>
      <c r="AE64">
        <v>0.30809999999999998</v>
      </c>
      <c r="AF64">
        <v>7</v>
      </c>
      <c r="AG64">
        <v>0.38291999999999998</v>
      </c>
      <c r="AH64">
        <v>5</v>
      </c>
      <c r="AI64">
        <v>0.53808</v>
      </c>
      <c r="AJ64">
        <v>5</v>
      </c>
      <c r="AK64">
        <v>0.3</v>
      </c>
      <c r="AL64">
        <v>5</v>
      </c>
      <c r="AM64">
        <v>5.5819999999999897E-2</v>
      </c>
      <c r="AN64">
        <v>7</v>
      </c>
      <c r="AO64">
        <v>0.28444000000000003</v>
      </c>
      <c r="AP64">
        <v>5</v>
      </c>
      <c r="AQ64">
        <v>3.4839999999999899E-2</v>
      </c>
      <c r="AR64">
        <v>7</v>
      </c>
      <c r="AS64">
        <v>7.7939999999999995E-2</v>
      </c>
      <c r="AT64">
        <v>7</v>
      </c>
      <c r="AU64">
        <v>0.32319999999999999</v>
      </c>
      <c r="AV64">
        <v>5</v>
      </c>
      <c r="AW64">
        <v>4.9639999999999997E-2</v>
      </c>
      <c r="AX64">
        <v>7</v>
      </c>
      <c r="AY64">
        <v>8.2580000000000001E-2</v>
      </c>
      <c r="AZ64">
        <v>7</v>
      </c>
      <c r="BA64">
        <v>0.53808</v>
      </c>
      <c r="BB64">
        <v>5</v>
      </c>
      <c r="BC64">
        <v>5.2699999999999997E-2</v>
      </c>
      <c r="BD64">
        <v>7</v>
      </c>
      <c r="BE64">
        <v>0.18523999999999999</v>
      </c>
      <c r="BF64">
        <v>7</v>
      </c>
      <c r="BG64">
        <v>0.42607999999999902</v>
      </c>
      <c r="BH64">
        <v>7</v>
      </c>
      <c r="BI64">
        <v>0.11852</v>
      </c>
      <c r="BJ64">
        <v>7</v>
      </c>
      <c r="BK64">
        <v>0.23279999999999901</v>
      </c>
      <c r="BL64">
        <v>7</v>
      </c>
      <c r="BM64">
        <v>0.50770000000000004</v>
      </c>
      <c r="BN64">
        <v>5</v>
      </c>
      <c r="BO64">
        <v>0.16108</v>
      </c>
      <c r="BP64">
        <v>7</v>
      </c>
      <c r="BQ64">
        <v>0.25106000000000001</v>
      </c>
      <c r="BR64">
        <v>7</v>
      </c>
      <c r="BS64">
        <v>0.6</v>
      </c>
      <c r="BT64">
        <v>5</v>
      </c>
      <c r="BU64">
        <v>0.17674000000000001</v>
      </c>
      <c r="BV64">
        <v>7</v>
      </c>
    </row>
    <row r="65" spans="1:74">
      <c r="A65" s="16"/>
      <c r="B65" t="s">
        <v>470</v>
      </c>
      <c r="C65">
        <v>0.19563999999999901</v>
      </c>
      <c r="D65">
        <v>6</v>
      </c>
      <c r="E65">
        <v>0.2631</v>
      </c>
      <c r="F65">
        <v>4</v>
      </c>
      <c r="G65">
        <v>0.18964</v>
      </c>
      <c r="H65">
        <v>6</v>
      </c>
      <c r="I65">
        <v>0.19924</v>
      </c>
      <c r="J65">
        <v>6</v>
      </c>
      <c r="K65">
        <v>0.2631</v>
      </c>
      <c r="L65">
        <v>4</v>
      </c>
      <c r="M65">
        <v>0.19642000000000001</v>
      </c>
      <c r="N65">
        <v>6</v>
      </c>
      <c r="O65">
        <v>0.28645999999999999</v>
      </c>
      <c r="P65">
        <v>6</v>
      </c>
      <c r="Q65">
        <v>0.31047999999999998</v>
      </c>
      <c r="R65">
        <v>6</v>
      </c>
      <c r="S65">
        <v>0.26827999999999902</v>
      </c>
      <c r="T65">
        <v>6</v>
      </c>
      <c r="U65">
        <v>0.41993999999999998</v>
      </c>
      <c r="V65">
        <v>6</v>
      </c>
      <c r="W65">
        <v>0.54545999999999994</v>
      </c>
      <c r="X65">
        <v>6</v>
      </c>
      <c r="Y65">
        <v>0.38622000000000001</v>
      </c>
      <c r="Z65">
        <v>5</v>
      </c>
      <c r="AA65">
        <v>0.429059999999999</v>
      </c>
      <c r="AB65">
        <v>6</v>
      </c>
      <c r="AC65">
        <v>0.54545999999999994</v>
      </c>
      <c r="AD65">
        <v>6</v>
      </c>
      <c r="AE65">
        <v>0.38569999999999999</v>
      </c>
      <c r="AF65">
        <v>5</v>
      </c>
      <c r="AG65">
        <v>0.51980000000000004</v>
      </c>
      <c r="AH65">
        <v>6</v>
      </c>
      <c r="AI65">
        <v>0.53137999999999996</v>
      </c>
      <c r="AJ65">
        <v>6</v>
      </c>
      <c r="AK65">
        <v>0.51219999999999999</v>
      </c>
      <c r="AL65">
        <v>6</v>
      </c>
      <c r="AM65">
        <v>0.105379999999999</v>
      </c>
      <c r="AN65">
        <v>6</v>
      </c>
      <c r="AO65">
        <v>0.24335999999999999</v>
      </c>
      <c r="AP65">
        <v>4</v>
      </c>
      <c r="AQ65">
        <v>7.3119999999999893E-2</v>
      </c>
      <c r="AR65">
        <v>6</v>
      </c>
      <c r="AS65">
        <v>0.15359999999999999</v>
      </c>
      <c r="AT65">
        <v>6</v>
      </c>
      <c r="AU65">
        <v>0.24793999999999999</v>
      </c>
      <c r="AV65">
        <v>4</v>
      </c>
      <c r="AW65">
        <v>0.12701999999999999</v>
      </c>
      <c r="AX65">
        <v>6</v>
      </c>
      <c r="AY65">
        <v>0.21878</v>
      </c>
      <c r="AZ65">
        <v>6</v>
      </c>
      <c r="BA65">
        <v>0.31997999999999999</v>
      </c>
      <c r="BB65">
        <v>6</v>
      </c>
      <c r="BC65">
        <v>0.16766</v>
      </c>
      <c r="BD65">
        <v>6</v>
      </c>
      <c r="BE65">
        <v>0.23837999999999901</v>
      </c>
      <c r="BF65">
        <v>6</v>
      </c>
      <c r="BG65">
        <v>0.54735999999999996</v>
      </c>
      <c r="BH65">
        <v>4</v>
      </c>
      <c r="BI65">
        <v>0.16722000000000001</v>
      </c>
      <c r="BJ65">
        <v>6</v>
      </c>
      <c r="BK65">
        <v>0.34576000000000001</v>
      </c>
      <c r="BL65">
        <v>6</v>
      </c>
      <c r="BM65">
        <v>0.54735999999999996</v>
      </c>
      <c r="BN65">
        <v>4</v>
      </c>
      <c r="BO65">
        <v>0.29049999999999998</v>
      </c>
      <c r="BP65">
        <v>6</v>
      </c>
      <c r="BQ65">
        <v>0.46117999999999998</v>
      </c>
      <c r="BR65">
        <v>6</v>
      </c>
      <c r="BS65">
        <v>0.6</v>
      </c>
      <c r="BT65">
        <v>5</v>
      </c>
      <c r="BU65">
        <v>0.38385999999999998</v>
      </c>
      <c r="BV65">
        <v>6</v>
      </c>
    </row>
    <row r="66" spans="1:74">
      <c r="A66" s="16"/>
      <c r="B66" t="s">
        <v>482</v>
      </c>
      <c r="C66" s="2">
        <v>0</v>
      </c>
      <c r="E66" s="2">
        <v>0</v>
      </c>
      <c r="G66" s="2">
        <v>0</v>
      </c>
      <c r="I66" s="2">
        <v>0</v>
      </c>
      <c r="K66" s="2">
        <v>0</v>
      </c>
      <c r="M66" s="2">
        <v>0</v>
      </c>
      <c r="O66" s="2">
        <v>0</v>
      </c>
      <c r="Q66" s="2">
        <v>0</v>
      </c>
      <c r="S66" s="2">
        <v>0</v>
      </c>
      <c r="U66" s="2">
        <v>0</v>
      </c>
      <c r="W66" s="2">
        <v>0</v>
      </c>
      <c r="Y66" s="2">
        <v>0</v>
      </c>
      <c r="AA66" s="2">
        <v>0</v>
      </c>
      <c r="AC66" s="2">
        <v>0</v>
      </c>
      <c r="AE66" s="2">
        <v>0</v>
      </c>
      <c r="AG66" s="2">
        <v>0</v>
      </c>
      <c r="AI66" s="2">
        <v>0</v>
      </c>
      <c r="AK66" s="2">
        <v>0</v>
      </c>
      <c r="AM66">
        <v>6.5599999999999903E-3</v>
      </c>
      <c r="AN66">
        <v>7</v>
      </c>
      <c r="AO66">
        <v>0.06</v>
      </c>
      <c r="AP66">
        <v>6</v>
      </c>
      <c r="AQ66">
        <v>3.5200000000000001E-3</v>
      </c>
      <c r="AR66">
        <v>7</v>
      </c>
      <c r="AS66">
        <v>1.18E-2</v>
      </c>
      <c r="AT66">
        <v>7</v>
      </c>
      <c r="AU66">
        <v>0.13333999999999999</v>
      </c>
      <c r="AV66">
        <v>6</v>
      </c>
      <c r="AW66">
        <v>6.4000000000000003E-3</v>
      </c>
      <c r="AX66">
        <v>7</v>
      </c>
      <c r="AY66">
        <v>1.502E-2</v>
      </c>
      <c r="AZ66">
        <v>7</v>
      </c>
      <c r="BA66">
        <v>0.19997999999999999</v>
      </c>
      <c r="BB66">
        <v>6</v>
      </c>
      <c r="BC66">
        <v>8.3199999999999993E-3</v>
      </c>
      <c r="BD66">
        <v>7</v>
      </c>
      <c r="BE66">
        <v>5.8000000000000003E-2</v>
      </c>
      <c r="BF66">
        <v>7</v>
      </c>
      <c r="BG66">
        <v>0.33999999999999903</v>
      </c>
      <c r="BH66">
        <v>6</v>
      </c>
      <c r="BI66">
        <v>3.3619999999999997E-2</v>
      </c>
      <c r="BJ66">
        <v>7</v>
      </c>
      <c r="BK66">
        <v>5.3359999999999998E-2</v>
      </c>
      <c r="BL66">
        <v>6</v>
      </c>
      <c r="BM66">
        <v>0.5</v>
      </c>
      <c r="BN66">
        <v>6</v>
      </c>
      <c r="BO66">
        <v>2.8799999999999999E-2</v>
      </c>
      <c r="BP66">
        <v>6</v>
      </c>
      <c r="BQ66">
        <v>7.0559999999999998E-2</v>
      </c>
      <c r="BR66">
        <v>6</v>
      </c>
      <c r="BS66">
        <v>0.6</v>
      </c>
      <c r="BT66">
        <v>6</v>
      </c>
      <c r="BU66">
        <v>3.7499999999999999E-2</v>
      </c>
      <c r="BV66">
        <v>6</v>
      </c>
    </row>
    <row r="67" spans="1:74">
      <c r="A67" s="16"/>
      <c r="B67" t="s">
        <v>489</v>
      </c>
      <c r="C67" s="2">
        <v>0</v>
      </c>
      <c r="E67" s="2">
        <v>0</v>
      </c>
      <c r="G67" s="2">
        <v>0</v>
      </c>
      <c r="I67" s="2">
        <v>0</v>
      </c>
      <c r="K67" s="2">
        <v>0</v>
      </c>
      <c r="M67" s="2">
        <v>0</v>
      </c>
      <c r="O67" s="2">
        <v>0</v>
      </c>
      <c r="Q67" s="2">
        <v>0</v>
      </c>
      <c r="S67" s="2">
        <v>0</v>
      </c>
      <c r="U67">
        <v>4.02E-2</v>
      </c>
      <c r="V67">
        <v>6</v>
      </c>
      <c r="W67">
        <v>0.03</v>
      </c>
      <c r="X67">
        <v>6</v>
      </c>
      <c r="Y67">
        <v>6.0859999999999997E-2</v>
      </c>
      <c r="Z67">
        <v>6</v>
      </c>
      <c r="AA67">
        <v>5.0599999999999999E-2</v>
      </c>
      <c r="AB67">
        <v>6</v>
      </c>
      <c r="AC67">
        <v>3.7499999999999999E-2</v>
      </c>
      <c r="AD67">
        <v>6</v>
      </c>
      <c r="AE67">
        <v>7.7780000000000002E-2</v>
      </c>
      <c r="AF67">
        <v>6</v>
      </c>
      <c r="AG67" s="2">
        <v>0</v>
      </c>
      <c r="AI67" s="2">
        <v>0</v>
      </c>
      <c r="AK67" s="2">
        <v>0</v>
      </c>
      <c r="AM67">
        <v>1.72E-3</v>
      </c>
      <c r="AN67">
        <v>6</v>
      </c>
      <c r="AO67">
        <v>0.01</v>
      </c>
      <c r="AP67">
        <v>6</v>
      </c>
      <c r="AQ67" s="2">
        <v>9.3999999999999997E-4</v>
      </c>
      <c r="AR67">
        <v>6</v>
      </c>
      <c r="AS67">
        <v>4.0800000000000003E-3</v>
      </c>
      <c r="AT67">
        <v>6</v>
      </c>
      <c r="AU67">
        <v>1.2500000000000001E-2</v>
      </c>
      <c r="AV67">
        <v>6</v>
      </c>
      <c r="AW67">
        <v>2.4399999999999999E-3</v>
      </c>
      <c r="AX67">
        <v>6</v>
      </c>
      <c r="AY67" s="2">
        <v>0</v>
      </c>
      <c r="BA67" s="2">
        <v>0</v>
      </c>
      <c r="BC67" s="2">
        <v>0</v>
      </c>
      <c r="BE67">
        <v>4.4519999999999997E-2</v>
      </c>
      <c r="BF67">
        <v>6</v>
      </c>
      <c r="BG67">
        <v>0.27066000000000001</v>
      </c>
      <c r="BH67">
        <v>6</v>
      </c>
      <c r="BI67">
        <v>2.44199999999999E-2</v>
      </c>
      <c r="BJ67">
        <v>6</v>
      </c>
      <c r="BK67">
        <v>9.8199999999999996E-2</v>
      </c>
      <c r="BL67">
        <v>6</v>
      </c>
      <c r="BM67">
        <v>0.33799999999999902</v>
      </c>
      <c r="BN67">
        <v>6</v>
      </c>
      <c r="BO67">
        <v>5.8540000000000002E-2</v>
      </c>
      <c r="BP67">
        <v>6</v>
      </c>
      <c r="BQ67">
        <v>1.5639999999999901E-2</v>
      </c>
      <c r="BR67">
        <v>6</v>
      </c>
      <c r="BS67">
        <v>0.36</v>
      </c>
      <c r="BT67">
        <v>6</v>
      </c>
      <c r="BU67">
        <v>8.0000000000000002E-3</v>
      </c>
      <c r="BV67">
        <v>6</v>
      </c>
    </row>
    <row r="68" spans="1:74">
      <c r="A68" s="16"/>
      <c r="B68" t="s">
        <v>493</v>
      </c>
      <c r="C68">
        <v>0.1145</v>
      </c>
      <c r="D68">
        <v>7</v>
      </c>
      <c r="E68">
        <v>0.13517999999999999</v>
      </c>
      <c r="F68">
        <v>7</v>
      </c>
      <c r="G68">
        <v>0.16697999999999999</v>
      </c>
      <c r="H68">
        <v>7</v>
      </c>
      <c r="I68">
        <v>9.2479999999999896E-2</v>
      </c>
      <c r="J68">
        <v>6</v>
      </c>
      <c r="K68">
        <v>0.13754</v>
      </c>
      <c r="L68">
        <v>6</v>
      </c>
      <c r="M68">
        <v>0.1055</v>
      </c>
      <c r="N68">
        <v>7</v>
      </c>
      <c r="O68">
        <v>0.11305999999999999</v>
      </c>
      <c r="P68">
        <v>6</v>
      </c>
      <c r="Q68">
        <v>0.14921999999999999</v>
      </c>
      <c r="R68">
        <v>6</v>
      </c>
      <c r="S68">
        <v>9.1419999999999904E-2</v>
      </c>
      <c r="T68">
        <v>6</v>
      </c>
      <c r="U68">
        <v>0.41646</v>
      </c>
      <c r="V68">
        <v>7</v>
      </c>
      <c r="W68">
        <v>0.39083999999999902</v>
      </c>
      <c r="X68">
        <v>7</v>
      </c>
      <c r="Y68">
        <v>0.45321999999999901</v>
      </c>
      <c r="Z68">
        <v>7</v>
      </c>
      <c r="AA68">
        <v>0.38712000000000002</v>
      </c>
      <c r="AB68">
        <v>7</v>
      </c>
      <c r="AC68">
        <v>0.36271999999999999</v>
      </c>
      <c r="AD68">
        <v>7</v>
      </c>
      <c r="AE68">
        <v>0.42856</v>
      </c>
      <c r="AF68">
        <v>7</v>
      </c>
      <c r="AG68">
        <v>0.41859999999999897</v>
      </c>
      <c r="AH68">
        <v>6</v>
      </c>
      <c r="AI68">
        <v>0.35370000000000001</v>
      </c>
      <c r="AJ68">
        <v>7</v>
      </c>
      <c r="AK68">
        <v>0.51425999999999905</v>
      </c>
      <c r="AL68">
        <v>6</v>
      </c>
      <c r="AM68">
        <v>9.2699999999999894E-2</v>
      </c>
      <c r="AN68">
        <v>7</v>
      </c>
      <c r="AO68">
        <v>0.14327999999999999</v>
      </c>
      <c r="AP68">
        <v>7</v>
      </c>
      <c r="AQ68">
        <v>9.6799999999999997E-2</v>
      </c>
      <c r="AR68">
        <v>7</v>
      </c>
      <c r="AS68">
        <v>8.7639999999999996E-2</v>
      </c>
      <c r="AT68">
        <v>6</v>
      </c>
      <c r="AU68">
        <v>0.15215999999999999</v>
      </c>
      <c r="AV68">
        <v>7</v>
      </c>
      <c r="AW68">
        <v>8.9139999999999997E-2</v>
      </c>
      <c r="AX68">
        <v>7</v>
      </c>
      <c r="AY68">
        <v>0.10138</v>
      </c>
      <c r="AZ68">
        <v>6</v>
      </c>
      <c r="BA68">
        <v>0.18237999999999999</v>
      </c>
      <c r="BB68">
        <v>6</v>
      </c>
      <c r="BC68">
        <v>7.2059999999999999E-2</v>
      </c>
      <c r="BD68">
        <v>6</v>
      </c>
      <c r="BE68">
        <v>0.34776000000000001</v>
      </c>
      <c r="BF68">
        <v>7</v>
      </c>
      <c r="BG68">
        <v>0.54818</v>
      </c>
      <c r="BH68">
        <v>7</v>
      </c>
      <c r="BI68">
        <v>0.27679999999999999</v>
      </c>
      <c r="BJ68">
        <v>7</v>
      </c>
      <c r="BK68">
        <v>0.41427999999999998</v>
      </c>
      <c r="BL68">
        <v>7</v>
      </c>
      <c r="BM68">
        <v>0.55335999999999996</v>
      </c>
      <c r="BN68">
        <v>7</v>
      </c>
      <c r="BO68">
        <v>0.34820000000000001</v>
      </c>
      <c r="BP68">
        <v>7</v>
      </c>
      <c r="BQ68">
        <v>0.44069999999999998</v>
      </c>
      <c r="BR68">
        <v>6</v>
      </c>
      <c r="BS68">
        <v>0.5635</v>
      </c>
      <c r="BT68">
        <v>7</v>
      </c>
      <c r="BU68">
        <v>0.375</v>
      </c>
      <c r="BV68">
        <v>6</v>
      </c>
    </row>
    <row r="69" spans="1:74">
      <c r="A69" s="16"/>
      <c r="B69" t="s">
        <v>504</v>
      </c>
      <c r="C69">
        <v>7.8020000000000006E-2</v>
      </c>
      <c r="D69">
        <v>7</v>
      </c>
      <c r="E69">
        <v>8.5000000000000006E-2</v>
      </c>
      <c r="F69">
        <v>7</v>
      </c>
      <c r="G69">
        <v>7.2719999999999896E-2</v>
      </c>
      <c r="H69">
        <v>7</v>
      </c>
      <c r="I69">
        <v>8.7099999999999997E-2</v>
      </c>
      <c r="J69">
        <v>7</v>
      </c>
      <c r="K69">
        <v>0.10542</v>
      </c>
      <c r="L69">
        <v>7</v>
      </c>
      <c r="M69">
        <v>7.6920000000000002E-2</v>
      </c>
      <c r="N69">
        <v>7</v>
      </c>
      <c r="O69">
        <v>9.7500000000000003E-2</v>
      </c>
      <c r="P69">
        <v>7</v>
      </c>
      <c r="Q69">
        <v>0.12094000000000001</v>
      </c>
      <c r="R69">
        <v>7</v>
      </c>
      <c r="S69">
        <v>8.4599999999999995E-2</v>
      </c>
      <c r="T69">
        <v>7</v>
      </c>
      <c r="U69">
        <v>0.21867999999999899</v>
      </c>
      <c r="V69">
        <v>7</v>
      </c>
      <c r="W69">
        <v>0.23957999999999999</v>
      </c>
      <c r="X69">
        <v>7</v>
      </c>
      <c r="Y69">
        <v>0.21010000000000001</v>
      </c>
      <c r="Z69">
        <v>7</v>
      </c>
      <c r="AA69">
        <v>0.23121999999999901</v>
      </c>
      <c r="AB69">
        <v>7</v>
      </c>
      <c r="AC69">
        <v>0.2412</v>
      </c>
      <c r="AD69">
        <v>7</v>
      </c>
      <c r="AE69">
        <v>0.23296</v>
      </c>
      <c r="AF69">
        <v>7</v>
      </c>
      <c r="AG69">
        <v>0.23898</v>
      </c>
      <c r="AH69">
        <v>7</v>
      </c>
      <c r="AI69">
        <v>0.24285999999999999</v>
      </c>
      <c r="AJ69">
        <v>7</v>
      </c>
      <c r="AK69">
        <v>0.24102000000000001</v>
      </c>
      <c r="AL69">
        <v>7</v>
      </c>
      <c r="AM69">
        <v>0.05</v>
      </c>
      <c r="AN69">
        <v>7</v>
      </c>
      <c r="AO69">
        <v>0.105739999999999</v>
      </c>
      <c r="AP69">
        <v>7</v>
      </c>
      <c r="AQ69">
        <v>3.3119999999999997E-2</v>
      </c>
      <c r="AR69">
        <v>7</v>
      </c>
      <c r="AS69">
        <v>7.0619999999999905E-2</v>
      </c>
      <c r="AT69">
        <v>7</v>
      </c>
      <c r="AU69">
        <v>0.12969999999999901</v>
      </c>
      <c r="AV69">
        <v>7</v>
      </c>
      <c r="AW69">
        <v>4.9700000000000001E-2</v>
      </c>
      <c r="AX69">
        <v>7</v>
      </c>
      <c r="AY69">
        <v>8.226E-2</v>
      </c>
      <c r="AZ69">
        <v>7</v>
      </c>
      <c r="BA69">
        <v>0.151</v>
      </c>
      <c r="BB69">
        <v>7</v>
      </c>
      <c r="BC69">
        <v>5.7919999999999902E-2</v>
      </c>
      <c r="BD69">
        <v>7</v>
      </c>
      <c r="BE69">
        <v>0.15458</v>
      </c>
      <c r="BF69">
        <v>7</v>
      </c>
      <c r="BG69">
        <v>0.27298</v>
      </c>
      <c r="BH69">
        <v>7</v>
      </c>
      <c r="BI69">
        <v>0.108959999999999</v>
      </c>
      <c r="BJ69">
        <v>7</v>
      </c>
      <c r="BK69">
        <v>0.2036</v>
      </c>
      <c r="BL69">
        <v>7</v>
      </c>
      <c r="BM69">
        <v>0.28089999999999998</v>
      </c>
      <c r="BN69">
        <v>7</v>
      </c>
      <c r="BO69">
        <v>0.16045999999999999</v>
      </c>
      <c r="BP69">
        <v>7</v>
      </c>
      <c r="BQ69">
        <v>0.224439999999999</v>
      </c>
      <c r="BR69">
        <v>7</v>
      </c>
      <c r="BS69">
        <v>0.31517999999999902</v>
      </c>
      <c r="BT69">
        <v>7</v>
      </c>
      <c r="BU69">
        <v>0.17518</v>
      </c>
      <c r="BV69">
        <v>7</v>
      </c>
    </row>
    <row r="70" spans="1:74">
      <c r="A70" s="19" t="s">
        <v>523</v>
      </c>
      <c r="B70" t="s">
        <v>510</v>
      </c>
      <c r="C70">
        <v>0.123899999999999</v>
      </c>
      <c r="D70">
        <v>7</v>
      </c>
      <c r="E70">
        <v>0.13991999999999999</v>
      </c>
      <c r="F70">
        <v>5</v>
      </c>
      <c r="G70">
        <v>0.11724</v>
      </c>
      <c r="H70">
        <v>7</v>
      </c>
      <c r="I70">
        <v>5.5320000000000001E-2</v>
      </c>
      <c r="J70">
        <v>7</v>
      </c>
      <c r="K70">
        <v>7.5039999999999996E-2</v>
      </c>
      <c r="L70">
        <v>7</v>
      </c>
      <c r="M70">
        <v>4.4999999999999998E-2</v>
      </c>
      <c r="N70">
        <v>7</v>
      </c>
      <c r="O70" s="2">
        <v>0</v>
      </c>
      <c r="Q70" s="2">
        <v>0</v>
      </c>
      <c r="S70" s="2">
        <v>0</v>
      </c>
      <c r="U70">
        <v>0.30236000000000002</v>
      </c>
      <c r="V70">
        <v>7</v>
      </c>
      <c r="W70">
        <v>0.35175999999999902</v>
      </c>
      <c r="X70">
        <v>7</v>
      </c>
      <c r="Y70">
        <v>0.26895999999999998</v>
      </c>
      <c r="Z70">
        <v>5</v>
      </c>
      <c r="AA70">
        <v>0.17136000000000001</v>
      </c>
      <c r="AB70">
        <v>7</v>
      </c>
      <c r="AC70">
        <v>0.28029999999999999</v>
      </c>
      <c r="AD70">
        <v>3</v>
      </c>
      <c r="AE70">
        <v>0.15</v>
      </c>
      <c r="AF70">
        <v>7</v>
      </c>
      <c r="AG70">
        <v>4.8480000000000002E-2</v>
      </c>
      <c r="AH70">
        <v>3</v>
      </c>
      <c r="AI70">
        <v>0.16</v>
      </c>
      <c r="AJ70">
        <v>3</v>
      </c>
      <c r="AK70">
        <v>2.8580000000000001E-2</v>
      </c>
      <c r="AL70">
        <v>3</v>
      </c>
      <c r="AM70">
        <v>9.3600000000000003E-2</v>
      </c>
      <c r="AN70">
        <v>7</v>
      </c>
      <c r="AO70">
        <v>0.19464000000000001</v>
      </c>
      <c r="AP70">
        <v>7</v>
      </c>
      <c r="AQ70">
        <v>6.2399999999999997E-2</v>
      </c>
      <c r="AR70">
        <v>7</v>
      </c>
      <c r="AS70">
        <v>4.6120000000000001E-2</v>
      </c>
      <c r="AT70">
        <v>4</v>
      </c>
      <c r="AU70">
        <v>0.16875999999999999</v>
      </c>
      <c r="AV70">
        <v>4</v>
      </c>
      <c r="AW70">
        <v>2.8299999999999999E-2</v>
      </c>
      <c r="AX70">
        <v>4</v>
      </c>
      <c r="AY70">
        <v>3.0759999999999999E-2</v>
      </c>
      <c r="AZ70">
        <v>6</v>
      </c>
      <c r="BA70">
        <v>0.13333999999999999</v>
      </c>
      <c r="BB70">
        <v>3</v>
      </c>
      <c r="BC70">
        <v>1.924E-2</v>
      </c>
      <c r="BD70">
        <v>6</v>
      </c>
      <c r="BE70">
        <v>0.24409999999999901</v>
      </c>
      <c r="BF70">
        <v>6</v>
      </c>
      <c r="BG70">
        <v>0.42318</v>
      </c>
      <c r="BH70">
        <v>3</v>
      </c>
      <c r="BI70">
        <v>0.17452000000000001</v>
      </c>
      <c r="BJ70">
        <v>6</v>
      </c>
      <c r="BK70">
        <v>0.16936000000000001</v>
      </c>
      <c r="BL70">
        <v>6</v>
      </c>
      <c r="BM70">
        <v>0.33251999999999998</v>
      </c>
      <c r="BN70">
        <v>3</v>
      </c>
      <c r="BO70">
        <v>0.12641999999999901</v>
      </c>
      <c r="BP70">
        <v>6</v>
      </c>
      <c r="BQ70">
        <v>0.11992</v>
      </c>
      <c r="BR70">
        <v>6</v>
      </c>
      <c r="BS70">
        <v>0.42665999999999998</v>
      </c>
      <c r="BT70">
        <v>3</v>
      </c>
      <c r="BU70">
        <v>8.4599999999999995E-2</v>
      </c>
      <c r="BV70">
        <v>6</v>
      </c>
    </row>
    <row r="71" spans="1:74">
      <c r="A71" s="19"/>
      <c r="B71" t="s">
        <v>511</v>
      </c>
      <c r="C71">
        <v>8.3499999999999894E-2</v>
      </c>
      <c r="D71">
        <v>7</v>
      </c>
      <c r="E71">
        <v>0.126</v>
      </c>
      <c r="F71">
        <v>7</v>
      </c>
      <c r="G71">
        <v>8.5219999999999907E-2</v>
      </c>
      <c r="H71">
        <v>7</v>
      </c>
      <c r="I71">
        <v>1.702E-2</v>
      </c>
      <c r="J71">
        <v>7</v>
      </c>
      <c r="K71">
        <v>5.7140000000000003E-2</v>
      </c>
      <c r="L71">
        <v>7</v>
      </c>
      <c r="M71">
        <v>0.01</v>
      </c>
      <c r="N71">
        <v>7</v>
      </c>
      <c r="O71" s="2">
        <v>0</v>
      </c>
      <c r="Q71" s="2">
        <v>0</v>
      </c>
      <c r="S71" s="2">
        <v>0</v>
      </c>
      <c r="U71">
        <v>0.29310000000000003</v>
      </c>
      <c r="V71">
        <v>7</v>
      </c>
      <c r="W71">
        <v>0.32573999999999997</v>
      </c>
      <c r="X71">
        <v>7</v>
      </c>
      <c r="Y71">
        <v>0.26883999999999902</v>
      </c>
      <c r="Z71">
        <v>7</v>
      </c>
      <c r="AA71">
        <v>0.12008000000000001</v>
      </c>
      <c r="AB71">
        <v>7</v>
      </c>
      <c r="AC71">
        <v>0.14407999999999899</v>
      </c>
      <c r="AD71">
        <v>7</v>
      </c>
      <c r="AE71">
        <v>0.11499999999999901</v>
      </c>
      <c r="AF71">
        <v>7</v>
      </c>
      <c r="AG71">
        <v>1.38E-2</v>
      </c>
      <c r="AH71">
        <v>5</v>
      </c>
      <c r="AI71">
        <v>0.02</v>
      </c>
      <c r="AJ71">
        <v>5</v>
      </c>
      <c r="AK71">
        <v>1.052E-2</v>
      </c>
      <c r="AL71">
        <v>5</v>
      </c>
      <c r="AM71">
        <v>7.3160000000000003E-2</v>
      </c>
      <c r="AN71">
        <v>7</v>
      </c>
      <c r="AO71">
        <v>0.16511999999999999</v>
      </c>
      <c r="AP71">
        <v>7</v>
      </c>
      <c r="AQ71">
        <v>5.9060000000000001E-2</v>
      </c>
      <c r="AR71">
        <v>7</v>
      </c>
      <c r="AS71">
        <v>1.188E-2</v>
      </c>
      <c r="AT71">
        <v>7</v>
      </c>
      <c r="AU71">
        <v>8.5719999999999894E-2</v>
      </c>
      <c r="AV71">
        <v>7</v>
      </c>
      <c r="AW71">
        <v>6.3799999999999898E-3</v>
      </c>
      <c r="AX71">
        <v>7</v>
      </c>
      <c r="AY71" s="2">
        <v>0</v>
      </c>
      <c r="BA71" s="2">
        <v>0</v>
      </c>
      <c r="BC71" s="2">
        <v>0</v>
      </c>
      <c r="BE71">
        <v>0.24142</v>
      </c>
      <c r="BF71">
        <v>7</v>
      </c>
      <c r="BG71">
        <v>0.35161999999999999</v>
      </c>
      <c r="BH71">
        <v>7</v>
      </c>
      <c r="BI71">
        <v>0.18390000000000001</v>
      </c>
      <c r="BJ71">
        <v>7</v>
      </c>
      <c r="BK71">
        <v>0.10846</v>
      </c>
      <c r="BL71">
        <v>7</v>
      </c>
      <c r="BM71">
        <v>0.14823999999999901</v>
      </c>
      <c r="BN71">
        <v>7</v>
      </c>
      <c r="BO71">
        <v>8.7219999999999895E-2</v>
      </c>
      <c r="BP71">
        <v>7</v>
      </c>
      <c r="BQ71">
        <v>7.3999999999999899E-3</v>
      </c>
      <c r="BR71">
        <v>5</v>
      </c>
      <c r="BS71">
        <v>0.02</v>
      </c>
      <c r="BT71">
        <v>5</v>
      </c>
      <c r="BU71">
        <v>4.5399999999999998E-3</v>
      </c>
      <c r="BV71">
        <v>5</v>
      </c>
    </row>
    <row r="72" spans="1:74">
      <c r="A72" s="19"/>
      <c r="B72" t="s">
        <v>512</v>
      </c>
      <c r="C72">
        <v>1.538E-2</v>
      </c>
      <c r="D72">
        <v>3</v>
      </c>
      <c r="E72">
        <v>2.5000000000000001E-2</v>
      </c>
      <c r="F72">
        <v>3</v>
      </c>
      <c r="G72">
        <v>1.388E-2</v>
      </c>
      <c r="H72">
        <v>3</v>
      </c>
      <c r="I72">
        <v>1.482E-2</v>
      </c>
      <c r="J72">
        <v>3</v>
      </c>
      <c r="K72">
        <v>4.444E-2</v>
      </c>
      <c r="L72">
        <v>3</v>
      </c>
      <c r="M72">
        <v>8.8800000000000007E-3</v>
      </c>
      <c r="N72">
        <v>3</v>
      </c>
      <c r="O72" s="2">
        <v>0</v>
      </c>
      <c r="Q72" s="2">
        <v>0</v>
      </c>
      <c r="S72" s="2">
        <v>0</v>
      </c>
      <c r="U72">
        <v>0.23715999999999901</v>
      </c>
      <c r="V72">
        <v>3</v>
      </c>
      <c r="W72">
        <v>0.30237999999999998</v>
      </c>
      <c r="X72">
        <v>3</v>
      </c>
      <c r="Y72">
        <v>0.2</v>
      </c>
      <c r="Z72">
        <v>3</v>
      </c>
      <c r="AA72">
        <v>0.22305999999999901</v>
      </c>
      <c r="AB72">
        <v>3</v>
      </c>
      <c r="AC72">
        <v>0.28792000000000001</v>
      </c>
      <c r="AD72">
        <v>3</v>
      </c>
      <c r="AE72">
        <v>0.18668000000000001</v>
      </c>
      <c r="AF72">
        <v>3</v>
      </c>
      <c r="AG72">
        <v>0.15609999999999999</v>
      </c>
      <c r="AH72">
        <v>3</v>
      </c>
      <c r="AI72">
        <v>0.2</v>
      </c>
      <c r="AJ72">
        <v>3</v>
      </c>
      <c r="AK72">
        <v>0.128</v>
      </c>
      <c r="AL72">
        <v>3</v>
      </c>
      <c r="AM72">
        <v>1.464E-2</v>
      </c>
      <c r="AN72">
        <v>3</v>
      </c>
      <c r="AO72">
        <v>3.7499999999999999E-2</v>
      </c>
      <c r="AP72">
        <v>3</v>
      </c>
      <c r="AQ72">
        <v>9.1000000000000004E-3</v>
      </c>
      <c r="AR72">
        <v>3</v>
      </c>
      <c r="AS72">
        <v>1.2E-2</v>
      </c>
      <c r="AT72">
        <v>3</v>
      </c>
      <c r="AU72">
        <v>2.7279999999999999E-2</v>
      </c>
      <c r="AV72">
        <v>3</v>
      </c>
      <c r="AW72">
        <v>7.7000000000000002E-3</v>
      </c>
      <c r="AX72">
        <v>3</v>
      </c>
      <c r="AY72" s="2">
        <v>0</v>
      </c>
      <c r="BA72" s="2">
        <v>0</v>
      </c>
      <c r="BC72" s="2">
        <v>0</v>
      </c>
      <c r="BE72">
        <v>0.20191999999999999</v>
      </c>
      <c r="BF72">
        <v>3</v>
      </c>
      <c r="BG72">
        <v>0.34277999999999997</v>
      </c>
      <c r="BH72">
        <v>3</v>
      </c>
      <c r="BI72">
        <v>0.14698</v>
      </c>
      <c r="BJ72">
        <v>3</v>
      </c>
      <c r="BK72">
        <v>0.20513999999999999</v>
      </c>
      <c r="BL72">
        <v>3</v>
      </c>
      <c r="BM72">
        <v>0.32691999999999999</v>
      </c>
      <c r="BN72">
        <v>3</v>
      </c>
      <c r="BO72">
        <v>0.15384</v>
      </c>
      <c r="BP72">
        <v>3</v>
      </c>
      <c r="BQ72">
        <v>0.13794000000000001</v>
      </c>
      <c r="BR72">
        <v>3</v>
      </c>
      <c r="BS72">
        <v>0.2</v>
      </c>
      <c r="BT72">
        <v>3</v>
      </c>
      <c r="BU72">
        <v>0.10525999999999899</v>
      </c>
      <c r="BV72">
        <v>3</v>
      </c>
    </row>
    <row r="73" spans="1:74">
      <c r="A73" s="19"/>
      <c r="B73" t="s">
        <v>513</v>
      </c>
      <c r="C73">
        <v>0.1336</v>
      </c>
      <c r="D73">
        <v>5</v>
      </c>
      <c r="E73">
        <v>0.17499999999999999</v>
      </c>
      <c r="F73">
        <v>6</v>
      </c>
      <c r="G73">
        <v>0.11287999999999999</v>
      </c>
      <c r="H73">
        <v>5</v>
      </c>
      <c r="I73">
        <v>0.13155999999999901</v>
      </c>
      <c r="J73">
        <v>5</v>
      </c>
      <c r="K73">
        <v>0.18653999999999901</v>
      </c>
      <c r="L73">
        <v>5</v>
      </c>
      <c r="M73">
        <v>0.102559999999999</v>
      </c>
      <c r="N73">
        <v>5</v>
      </c>
      <c r="O73">
        <v>0.29755999999999999</v>
      </c>
      <c r="P73">
        <v>5</v>
      </c>
      <c r="Q73">
        <v>0.27500000000000002</v>
      </c>
      <c r="R73">
        <v>5</v>
      </c>
      <c r="S73">
        <v>0.32729999999999998</v>
      </c>
      <c r="T73">
        <v>5</v>
      </c>
      <c r="U73">
        <v>0.28860000000000002</v>
      </c>
      <c r="V73">
        <v>6</v>
      </c>
      <c r="W73">
        <v>0.44345999999999902</v>
      </c>
      <c r="X73">
        <v>4</v>
      </c>
      <c r="Y73">
        <v>0.23549999999999999</v>
      </c>
      <c r="Z73">
        <v>5</v>
      </c>
      <c r="AA73">
        <v>0.27936</v>
      </c>
      <c r="AB73">
        <v>5</v>
      </c>
      <c r="AC73">
        <v>0.46764</v>
      </c>
      <c r="AD73">
        <v>4</v>
      </c>
      <c r="AE73">
        <v>0.22054000000000001</v>
      </c>
      <c r="AF73">
        <v>5</v>
      </c>
      <c r="AG73">
        <v>0.53559999999999997</v>
      </c>
      <c r="AH73">
        <v>4</v>
      </c>
      <c r="AI73">
        <v>0.6</v>
      </c>
      <c r="AJ73">
        <v>3</v>
      </c>
      <c r="AK73">
        <v>0.49092000000000002</v>
      </c>
      <c r="AL73">
        <v>4</v>
      </c>
      <c r="AM73">
        <v>0.12094000000000001</v>
      </c>
      <c r="AN73">
        <v>5</v>
      </c>
      <c r="AO73">
        <v>0.28917999999999999</v>
      </c>
      <c r="AP73">
        <v>6</v>
      </c>
      <c r="AQ73">
        <v>7.8379999999999894E-2</v>
      </c>
      <c r="AR73">
        <v>5</v>
      </c>
      <c r="AS73">
        <v>0.11441999999999999</v>
      </c>
      <c r="AT73">
        <v>5</v>
      </c>
      <c r="AU73">
        <v>0.28802</v>
      </c>
      <c r="AV73">
        <v>5</v>
      </c>
      <c r="AW73">
        <v>7.1919999999999998E-2</v>
      </c>
      <c r="AX73">
        <v>5</v>
      </c>
      <c r="AY73">
        <v>0.23580000000000001</v>
      </c>
      <c r="AZ73">
        <v>5</v>
      </c>
      <c r="BA73">
        <v>0.44117999999999902</v>
      </c>
      <c r="BB73">
        <v>5</v>
      </c>
      <c r="BC73">
        <v>0.16214000000000001</v>
      </c>
      <c r="BD73">
        <v>5</v>
      </c>
      <c r="BE73">
        <v>0.24443999999999999</v>
      </c>
      <c r="BF73">
        <v>6</v>
      </c>
      <c r="BG73">
        <v>0.44512000000000002</v>
      </c>
      <c r="BH73">
        <v>6</v>
      </c>
      <c r="BI73">
        <v>0.174319999999999</v>
      </c>
      <c r="BJ73">
        <v>5</v>
      </c>
      <c r="BK73">
        <v>0.2319</v>
      </c>
      <c r="BL73">
        <v>5</v>
      </c>
      <c r="BM73">
        <v>0.46764</v>
      </c>
      <c r="BN73">
        <v>4</v>
      </c>
      <c r="BO73">
        <v>0.16403999999999999</v>
      </c>
      <c r="BP73">
        <v>5</v>
      </c>
      <c r="BQ73">
        <v>0.40716000000000002</v>
      </c>
      <c r="BR73">
        <v>5</v>
      </c>
      <c r="BS73">
        <v>0.6</v>
      </c>
      <c r="BT73">
        <v>3</v>
      </c>
      <c r="BU73">
        <v>0.30809999999999899</v>
      </c>
      <c r="BV73">
        <v>4</v>
      </c>
    </row>
    <row r="74" spans="1:74">
      <c r="A74" s="19"/>
      <c r="B74" t="s">
        <v>514</v>
      </c>
      <c r="C74">
        <v>0.18517999999999901</v>
      </c>
      <c r="D74">
        <v>7</v>
      </c>
      <c r="E74">
        <v>0.22688</v>
      </c>
      <c r="F74">
        <v>7</v>
      </c>
      <c r="G74">
        <v>0.19322</v>
      </c>
      <c r="H74">
        <v>6</v>
      </c>
      <c r="I74">
        <v>0.16692000000000001</v>
      </c>
      <c r="J74">
        <v>6</v>
      </c>
      <c r="K74">
        <v>0.22209999999999999</v>
      </c>
      <c r="L74">
        <v>7</v>
      </c>
      <c r="M74">
        <v>0.16743999999999901</v>
      </c>
      <c r="N74">
        <v>6</v>
      </c>
      <c r="O74">
        <v>0.19126000000000001</v>
      </c>
      <c r="P74">
        <v>6</v>
      </c>
      <c r="Q74">
        <v>0.53334000000000004</v>
      </c>
      <c r="R74">
        <v>7</v>
      </c>
      <c r="S74">
        <v>0.12725999999999901</v>
      </c>
      <c r="T74">
        <v>6</v>
      </c>
      <c r="U74">
        <v>0.47677999999999898</v>
      </c>
      <c r="V74">
        <v>7</v>
      </c>
      <c r="W74">
        <v>0.57638</v>
      </c>
      <c r="X74">
        <v>7</v>
      </c>
      <c r="Y74">
        <v>0.41017999999999999</v>
      </c>
      <c r="Z74">
        <v>7</v>
      </c>
      <c r="AA74">
        <v>0.45147999999999999</v>
      </c>
      <c r="AB74">
        <v>7</v>
      </c>
      <c r="AC74">
        <v>0.57613999999999999</v>
      </c>
      <c r="AD74">
        <v>7</v>
      </c>
      <c r="AE74">
        <v>0.37674000000000002</v>
      </c>
      <c r="AF74">
        <v>7</v>
      </c>
      <c r="AG74">
        <v>0.39063999999999999</v>
      </c>
      <c r="AH74">
        <v>6</v>
      </c>
      <c r="AI74">
        <v>0.6</v>
      </c>
      <c r="AJ74">
        <v>6</v>
      </c>
      <c r="AK74">
        <v>0.29092000000000001</v>
      </c>
      <c r="AL74">
        <v>6</v>
      </c>
      <c r="AM74">
        <v>0.16896</v>
      </c>
      <c r="AN74">
        <v>6</v>
      </c>
      <c r="AO74">
        <v>0.34777999999999998</v>
      </c>
      <c r="AP74">
        <v>7</v>
      </c>
      <c r="AQ74">
        <v>0.1207</v>
      </c>
      <c r="AR74">
        <v>6</v>
      </c>
      <c r="AS74">
        <v>0.17121999999999901</v>
      </c>
      <c r="AT74">
        <v>6</v>
      </c>
      <c r="AU74">
        <v>0.38279999999999997</v>
      </c>
      <c r="AV74">
        <v>7</v>
      </c>
      <c r="AW74">
        <v>0.118259999999999</v>
      </c>
      <c r="AX74">
        <v>6</v>
      </c>
      <c r="AY74">
        <v>8.6900000000000005E-2</v>
      </c>
      <c r="AZ74">
        <v>6</v>
      </c>
      <c r="BA74">
        <v>0.53334000000000004</v>
      </c>
      <c r="BB74">
        <v>7</v>
      </c>
      <c r="BC74">
        <v>4.9140000000000003E-2</v>
      </c>
      <c r="BD74">
        <v>6</v>
      </c>
      <c r="BE74">
        <v>0.36615999999999999</v>
      </c>
      <c r="BF74">
        <v>7</v>
      </c>
      <c r="BG74">
        <v>0.6</v>
      </c>
      <c r="BH74">
        <v>7</v>
      </c>
      <c r="BI74">
        <v>0.26626</v>
      </c>
      <c r="BJ74">
        <v>7</v>
      </c>
      <c r="BK74">
        <v>0.35398000000000002</v>
      </c>
      <c r="BL74">
        <v>7</v>
      </c>
      <c r="BM74">
        <v>0.6</v>
      </c>
      <c r="BN74">
        <v>7</v>
      </c>
      <c r="BO74">
        <v>0.25566</v>
      </c>
      <c r="BP74">
        <v>7</v>
      </c>
      <c r="BQ74">
        <v>0.20258000000000001</v>
      </c>
      <c r="BR74">
        <v>6</v>
      </c>
      <c r="BS74">
        <v>0.6</v>
      </c>
      <c r="BT74">
        <v>6</v>
      </c>
      <c r="BU74">
        <v>0.12282</v>
      </c>
      <c r="BV74">
        <v>6</v>
      </c>
    </row>
    <row r="75" spans="1:74">
      <c r="A75" s="19"/>
      <c r="B75" t="s">
        <v>515</v>
      </c>
      <c r="C75">
        <v>0.14105999999999999</v>
      </c>
      <c r="D75">
        <v>6</v>
      </c>
      <c r="E75">
        <v>0.17956</v>
      </c>
      <c r="F75">
        <v>6</v>
      </c>
      <c r="G75">
        <v>0.12414</v>
      </c>
      <c r="H75">
        <v>6</v>
      </c>
      <c r="I75">
        <v>0.17105999999999999</v>
      </c>
      <c r="J75">
        <v>6</v>
      </c>
      <c r="K75">
        <v>0.27651999999999999</v>
      </c>
      <c r="L75">
        <v>6</v>
      </c>
      <c r="M75">
        <v>0.13159999999999999</v>
      </c>
      <c r="N75">
        <v>6</v>
      </c>
      <c r="O75">
        <v>0.13331999999999999</v>
      </c>
      <c r="P75">
        <v>6</v>
      </c>
      <c r="Q75">
        <v>0.4</v>
      </c>
      <c r="R75">
        <v>6</v>
      </c>
      <c r="S75">
        <v>0.08</v>
      </c>
      <c r="T75">
        <v>6</v>
      </c>
      <c r="U75">
        <v>0.42451999999999901</v>
      </c>
      <c r="V75">
        <v>6</v>
      </c>
      <c r="W75">
        <v>0.44279999999999903</v>
      </c>
      <c r="X75">
        <v>6</v>
      </c>
      <c r="Y75">
        <v>0.41033999999999998</v>
      </c>
      <c r="Z75">
        <v>6</v>
      </c>
      <c r="AA75">
        <v>0.43922</v>
      </c>
      <c r="AB75">
        <v>6</v>
      </c>
      <c r="AC75">
        <v>0.48696</v>
      </c>
      <c r="AD75">
        <v>6</v>
      </c>
      <c r="AE75">
        <v>0.4</v>
      </c>
      <c r="AF75">
        <v>6</v>
      </c>
      <c r="AG75">
        <v>0.32940000000000003</v>
      </c>
      <c r="AH75">
        <v>6</v>
      </c>
      <c r="AI75">
        <v>0.4</v>
      </c>
      <c r="AJ75">
        <v>6</v>
      </c>
      <c r="AK75">
        <v>0.27999999999999903</v>
      </c>
      <c r="AL75">
        <v>6</v>
      </c>
      <c r="AM75">
        <v>0.119499999999999</v>
      </c>
      <c r="AN75">
        <v>6</v>
      </c>
      <c r="AO75">
        <v>0.28766000000000003</v>
      </c>
      <c r="AP75">
        <v>6</v>
      </c>
      <c r="AQ75">
        <v>8.3559999999999995E-2</v>
      </c>
      <c r="AR75">
        <v>6</v>
      </c>
      <c r="AS75">
        <v>0.10688</v>
      </c>
      <c r="AT75">
        <v>6</v>
      </c>
      <c r="AU75">
        <v>0.35962</v>
      </c>
      <c r="AV75">
        <v>6</v>
      </c>
      <c r="AW75">
        <v>6.8459999999999993E-2</v>
      </c>
      <c r="AX75">
        <v>6</v>
      </c>
      <c r="AY75">
        <v>6.0600000000000001E-2</v>
      </c>
      <c r="AZ75">
        <v>6</v>
      </c>
      <c r="BA75">
        <v>0.4</v>
      </c>
      <c r="BB75">
        <v>6</v>
      </c>
      <c r="BC75">
        <v>3.2800000000000003E-2</v>
      </c>
      <c r="BD75">
        <v>6</v>
      </c>
      <c r="BE75">
        <v>0.35120000000000001</v>
      </c>
      <c r="BF75">
        <v>6</v>
      </c>
      <c r="BG75">
        <v>0.52</v>
      </c>
      <c r="BH75">
        <v>6</v>
      </c>
      <c r="BI75">
        <v>0.27594000000000002</v>
      </c>
      <c r="BJ75">
        <v>6</v>
      </c>
      <c r="BK75">
        <v>0.32147999999999999</v>
      </c>
      <c r="BL75">
        <v>6</v>
      </c>
      <c r="BM75">
        <v>0.50434000000000001</v>
      </c>
      <c r="BN75">
        <v>6</v>
      </c>
      <c r="BO75">
        <v>0.24684</v>
      </c>
      <c r="BP75">
        <v>6</v>
      </c>
      <c r="BQ75">
        <v>0.20834</v>
      </c>
      <c r="BR75">
        <v>6</v>
      </c>
      <c r="BS75">
        <v>0.43075999999999998</v>
      </c>
      <c r="BT75">
        <v>6</v>
      </c>
      <c r="BU75">
        <v>0.13772000000000001</v>
      </c>
      <c r="BV75">
        <v>6</v>
      </c>
    </row>
    <row r="76" spans="1:74">
      <c r="A76" s="19"/>
      <c r="B76" t="s">
        <v>516</v>
      </c>
      <c r="C76">
        <v>5.9119999999999902E-2</v>
      </c>
      <c r="D76">
        <v>5</v>
      </c>
      <c r="E76">
        <v>6.3140000000000002E-2</v>
      </c>
      <c r="F76">
        <v>5</v>
      </c>
      <c r="G76">
        <v>5.5739999999999998E-2</v>
      </c>
      <c r="H76">
        <v>5</v>
      </c>
      <c r="I76">
        <v>9.7599999999999996E-3</v>
      </c>
      <c r="J76">
        <v>5</v>
      </c>
      <c r="K76">
        <v>3.3339999999999897E-2</v>
      </c>
      <c r="L76">
        <v>5</v>
      </c>
      <c r="M76">
        <v>5.7200000000000003E-3</v>
      </c>
      <c r="N76">
        <v>5</v>
      </c>
      <c r="O76">
        <v>1.6E-2</v>
      </c>
      <c r="P76">
        <v>7</v>
      </c>
      <c r="Q76">
        <v>1.6660000000000001E-2</v>
      </c>
      <c r="R76">
        <v>7</v>
      </c>
      <c r="S76">
        <v>1.538E-2</v>
      </c>
      <c r="T76">
        <v>7</v>
      </c>
      <c r="U76">
        <v>0.24915999999999999</v>
      </c>
      <c r="V76">
        <v>5</v>
      </c>
      <c r="W76">
        <v>0.29402</v>
      </c>
      <c r="X76">
        <v>5</v>
      </c>
      <c r="Y76">
        <v>0.21637999999999999</v>
      </c>
      <c r="Z76">
        <v>5</v>
      </c>
      <c r="AA76">
        <v>7.3020000000000002E-2</v>
      </c>
      <c r="AB76">
        <v>5</v>
      </c>
      <c r="AC76">
        <v>0.18237999999999999</v>
      </c>
      <c r="AD76">
        <v>7</v>
      </c>
      <c r="AE76">
        <v>7.4279999999999999E-2</v>
      </c>
      <c r="AF76">
        <v>7</v>
      </c>
      <c r="AG76">
        <v>5.1060000000000001E-2</v>
      </c>
      <c r="AH76">
        <v>7</v>
      </c>
      <c r="AI76">
        <v>0.15</v>
      </c>
      <c r="AJ76">
        <v>7</v>
      </c>
      <c r="AK76">
        <v>3.0759999999999999E-2</v>
      </c>
      <c r="AL76">
        <v>7</v>
      </c>
      <c r="AM76">
        <v>3.5540000000000002E-2</v>
      </c>
      <c r="AN76">
        <v>5</v>
      </c>
      <c r="AO76">
        <v>7.0980000000000001E-2</v>
      </c>
      <c r="AP76">
        <v>5</v>
      </c>
      <c r="AQ76">
        <v>2.3759999999999899E-2</v>
      </c>
      <c r="AR76">
        <v>5</v>
      </c>
      <c r="AS76">
        <v>6.6600000000000001E-3</v>
      </c>
      <c r="AT76">
        <v>7</v>
      </c>
      <c r="AU76">
        <v>0.02</v>
      </c>
      <c r="AV76">
        <v>7</v>
      </c>
      <c r="AW76">
        <v>4.0000000000000001E-3</v>
      </c>
      <c r="AX76">
        <v>5</v>
      </c>
      <c r="AY76">
        <v>1.082E-2</v>
      </c>
      <c r="AZ76">
        <v>7</v>
      </c>
      <c r="BA76">
        <v>0.02</v>
      </c>
      <c r="BB76">
        <v>7</v>
      </c>
      <c r="BC76">
        <v>7.3999999999999899E-3</v>
      </c>
      <c r="BD76">
        <v>7</v>
      </c>
      <c r="BE76">
        <v>0.15712000000000001</v>
      </c>
      <c r="BF76">
        <v>5</v>
      </c>
      <c r="BG76">
        <v>0.32497999999999999</v>
      </c>
      <c r="BH76">
        <v>5</v>
      </c>
      <c r="BI76">
        <v>0.10378</v>
      </c>
      <c r="BJ76">
        <v>5</v>
      </c>
      <c r="BK76">
        <v>6.6119999999999998E-2</v>
      </c>
      <c r="BL76">
        <v>7</v>
      </c>
      <c r="BM76">
        <v>0.28192</v>
      </c>
      <c r="BN76">
        <v>7</v>
      </c>
      <c r="BO76">
        <v>4.3999999999999997E-2</v>
      </c>
      <c r="BP76">
        <v>7</v>
      </c>
      <c r="BQ76">
        <v>4.632E-2</v>
      </c>
      <c r="BR76">
        <v>7</v>
      </c>
      <c r="BS76">
        <v>0.28571999999999997</v>
      </c>
      <c r="BT76">
        <v>7</v>
      </c>
      <c r="BU76">
        <v>2.5939999999999901E-2</v>
      </c>
      <c r="BV76">
        <v>7</v>
      </c>
    </row>
    <row r="77" spans="1:74">
      <c r="A77" s="19"/>
      <c r="B77" t="s">
        <v>517</v>
      </c>
      <c r="C77">
        <v>4.2879999999999897E-2</v>
      </c>
      <c r="D77">
        <v>5</v>
      </c>
      <c r="E77">
        <v>0.10557999999999999</v>
      </c>
      <c r="F77">
        <v>5</v>
      </c>
      <c r="G77">
        <v>2.6960000000000001E-2</v>
      </c>
      <c r="H77">
        <v>5</v>
      </c>
      <c r="I77">
        <v>4.2659999999999997E-2</v>
      </c>
      <c r="J77">
        <v>5</v>
      </c>
      <c r="K77">
        <v>9.3340000000000006E-2</v>
      </c>
      <c r="L77">
        <v>5</v>
      </c>
      <c r="M77">
        <v>2.792E-2</v>
      </c>
      <c r="N77">
        <v>5</v>
      </c>
      <c r="O77">
        <v>2.6679999999999999E-2</v>
      </c>
      <c r="P77">
        <v>4</v>
      </c>
      <c r="Q77">
        <v>6.6679999999999906E-2</v>
      </c>
      <c r="R77">
        <v>4</v>
      </c>
      <c r="S77">
        <v>1.668E-2</v>
      </c>
      <c r="T77">
        <v>4</v>
      </c>
      <c r="U77">
        <v>0.34974</v>
      </c>
      <c r="V77">
        <v>5</v>
      </c>
      <c r="W77">
        <v>0.41221999999999998</v>
      </c>
      <c r="X77">
        <v>5</v>
      </c>
      <c r="Y77">
        <v>0.30559999999999998</v>
      </c>
      <c r="Z77">
        <v>5</v>
      </c>
      <c r="AA77">
        <v>0.38211999999999902</v>
      </c>
      <c r="AB77">
        <v>5</v>
      </c>
      <c r="AC77">
        <v>0.45334000000000002</v>
      </c>
      <c r="AD77">
        <v>5</v>
      </c>
      <c r="AE77">
        <v>0.33954000000000001</v>
      </c>
      <c r="AF77">
        <v>7</v>
      </c>
      <c r="AG77">
        <v>0.47564000000000001</v>
      </c>
      <c r="AH77">
        <v>7</v>
      </c>
      <c r="AI77">
        <v>0.56665999999999905</v>
      </c>
      <c r="AJ77">
        <v>4</v>
      </c>
      <c r="AK77">
        <v>0.44997999999999999</v>
      </c>
      <c r="AL77">
        <v>7</v>
      </c>
      <c r="AM77">
        <v>3.3140000000000003E-2</v>
      </c>
      <c r="AN77">
        <v>5</v>
      </c>
      <c r="AO77">
        <v>0.130579999999999</v>
      </c>
      <c r="AP77">
        <v>5</v>
      </c>
      <c r="AQ77">
        <v>1.898E-2</v>
      </c>
      <c r="AR77">
        <v>5</v>
      </c>
      <c r="AS77">
        <v>4.0980000000000003E-2</v>
      </c>
      <c r="AT77">
        <v>5</v>
      </c>
      <c r="AU77">
        <v>0.13333999999999999</v>
      </c>
      <c r="AV77">
        <v>5</v>
      </c>
      <c r="AW77">
        <v>2.4320000000000001E-2</v>
      </c>
      <c r="AX77">
        <v>5</v>
      </c>
      <c r="AY77">
        <v>1.9040000000000001E-2</v>
      </c>
      <c r="AZ77">
        <v>4</v>
      </c>
      <c r="BA77">
        <v>6.6679999999999906E-2</v>
      </c>
      <c r="BB77">
        <v>4</v>
      </c>
      <c r="BC77">
        <v>1.112E-2</v>
      </c>
      <c r="BD77">
        <v>4</v>
      </c>
      <c r="BE77">
        <v>0.31128</v>
      </c>
      <c r="BF77">
        <v>5</v>
      </c>
      <c r="BG77">
        <v>0.52666000000000002</v>
      </c>
      <c r="BH77">
        <v>5</v>
      </c>
      <c r="BI77">
        <v>0.2266</v>
      </c>
      <c r="BJ77">
        <v>7</v>
      </c>
      <c r="BK77">
        <v>0.37818000000000002</v>
      </c>
      <c r="BL77">
        <v>5</v>
      </c>
      <c r="BM77">
        <v>0.54166000000000003</v>
      </c>
      <c r="BN77">
        <v>5</v>
      </c>
      <c r="BO77">
        <v>0.29187999999999997</v>
      </c>
      <c r="BP77">
        <v>5</v>
      </c>
      <c r="BQ77">
        <v>0.42264000000000002</v>
      </c>
      <c r="BR77">
        <v>7</v>
      </c>
      <c r="BS77">
        <v>0.59165999999999996</v>
      </c>
      <c r="BT77">
        <v>4</v>
      </c>
      <c r="BU77">
        <v>0.36112</v>
      </c>
      <c r="BV77">
        <v>7</v>
      </c>
    </row>
    <row r="78" spans="1:74">
      <c r="A78" s="19"/>
      <c r="B78" t="s">
        <v>518</v>
      </c>
      <c r="C78">
        <v>8.1019999999999995E-2</v>
      </c>
      <c r="D78">
        <v>5</v>
      </c>
      <c r="E78">
        <v>0.2</v>
      </c>
      <c r="F78">
        <v>6</v>
      </c>
      <c r="G78">
        <v>5.9699999999999899E-2</v>
      </c>
      <c r="H78">
        <v>4</v>
      </c>
      <c r="I78" s="2">
        <v>0</v>
      </c>
      <c r="K78" s="2">
        <v>0</v>
      </c>
      <c r="M78" s="2">
        <v>0</v>
      </c>
      <c r="O78" s="2">
        <v>0</v>
      </c>
      <c r="Q78" s="2">
        <v>0</v>
      </c>
      <c r="S78" s="2">
        <v>0</v>
      </c>
      <c r="U78">
        <v>0.2051</v>
      </c>
      <c r="V78">
        <v>4</v>
      </c>
      <c r="W78">
        <v>0.56665999999999905</v>
      </c>
      <c r="X78">
        <v>4</v>
      </c>
      <c r="Y78">
        <v>0.12540000000000001</v>
      </c>
      <c r="Z78">
        <v>4</v>
      </c>
      <c r="AA78" s="2">
        <v>0</v>
      </c>
      <c r="AC78" s="2">
        <v>0</v>
      </c>
      <c r="AE78" s="2">
        <v>0</v>
      </c>
      <c r="AG78" s="2">
        <v>0</v>
      </c>
      <c r="AI78" s="2">
        <v>0</v>
      </c>
      <c r="AK78" s="2">
        <v>0</v>
      </c>
      <c r="AM78">
        <v>5.518E-2</v>
      </c>
      <c r="AN78">
        <v>5</v>
      </c>
      <c r="AO78">
        <v>0.16328000000000001</v>
      </c>
      <c r="AP78">
        <v>5</v>
      </c>
      <c r="AQ78">
        <v>3.4000000000000002E-2</v>
      </c>
      <c r="AR78">
        <v>5</v>
      </c>
      <c r="AS78">
        <v>5.4799999999999996E-3</v>
      </c>
      <c r="AT78">
        <v>4</v>
      </c>
      <c r="AU78">
        <v>0.05</v>
      </c>
      <c r="AV78">
        <v>4</v>
      </c>
      <c r="AW78">
        <v>2.8999999999999998E-3</v>
      </c>
      <c r="AX78">
        <v>4</v>
      </c>
      <c r="AY78" s="2">
        <v>0</v>
      </c>
      <c r="BA78" s="2">
        <v>0</v>
      </c>
      <c r="BC78" s="2">
        <v>0</v>
      </c>
      <c r="BE78">
        <v>0.20785999999999999</v>
      </c>
      <c r="BF78">
        <v>5</v>
      </c>
      <c r="BG78">
        <v>0.443159999999999</v>
      </c>
      <c r="BH78">
        <v>4</v>
      </c>
      <c r="BI78">
        <v>0.13988</v>
      </c>
      <c r="BJ78">
        <v>5</v>
      </c>
      <c r="BK78">
        <v>7.0580000000000004E-2</v>
      </c>
      <c r="BL78">
        <v>5</v>
      </c>
      <c r="BM78">
        <v>0.3</v>
      </c>
      <c r="BN78">
        <v>5</v>
      </c>
      <c r="BO78">
        <v>4.0559999999999999E-2</v>
      </c>
      <c r="BP78">
        <v>5</v>
      </c>
      <c r="BQ78" s="2">
        <v>0</v>
      </c>
      <c r="BS78" s="2">
        <v>0</v>
      </c>
      <c r="BU78" s="2">
        <v>0</v>
      </c>
    </row>
    <row r="79" spans="1:74">
      <c r="A79" s="19"/>
      <c r="B79" t="s">
        <v>519</v>
      </c>
      <c r="C79">
        <v>0.18761999999999901</v>
      </c>
      <c r="D79">
        <v>4</v>
      </c>
      <c r="E79">
        <v>0.21825999999999901</v>
      </c>
      <c r="F79">
        <v>4</v>
      </c>
      <c r="G79">
        <v>0.17473999999999901</v>
      </c>
      <c r="H79">
        <v>4</v>
      </c>
      <c r="I79">
        <v>0.17763999999999999</v>
      </c>
      <c r="J79">
        <v>4</v>
      </c>
      <c r="K79">
        <v>0.19214000000000001</v>
      </c>
      <c r="L79">
        <v>4</v>
      </c>
      <c r="M79">
        <v>0.17499999999999999</v>
      </c>
      <c r="N79">
        <v>4</v>
      </c>
      <c r="O79">
        <v>0.11428000000000001</v>
      </c>
      <c r="P79">
        <v>4</v>
      </c>
      <c r="Q79">
        <v>0.21428</v>
      </c>
      <c r="R79">
        <v>4</v>
      </c>
      <c r="S79">
        <v>0.08</v>
      </c>
      <c r="T79">
        <v>4</v>
      </c>
      <c r="U79">
        <v>0.41499999999999898</v>
      </c>
      <c r="V79">
        <v>4</v>
      </c>
      <c r="W79">
        <v>0.48061999999999999</v>
      </c>
      <c r="X79">
        <v>4</v>
      </c>
      <c r="Y79">
        <v>0.36841999999999903</v>
      </c>
      <c r="Z79">
        <v>4</v>
      </c>
      <c r="AA79">
        <v>0.36759999999999998</v>
      </c>
      <c r="AB79">
        <v>4</v>
      </c>
      <c r="AC79">
        <v>0.44367999999999902</v>
      </c>
      <c r="AD79">
        <v>4</v>
      </c>
      <c r="AE79">
        <v>0.31784000000000001</v>
      </c>
      <c r="AF79">
        <v>4</v>
      </c>
      <c r="AG79">
        <v>0.24693999999999999</v>
      </c>
      <c r="AH79">
        <v>4</v>
      </c>
      <c r="AI79">
        <v>0.36665999999999999</v>
      </c>
      <c r="AJ79">
        <v>4</v>
      </c>
      <c r="AK79">
        <v>0.19334000000000001</v>
      </c>
      <c r="AL79">
        <v>4</v>
      </c>
      <c r="AM79">
        <v>0.16656000000000001</v>
      </c>
      <c r="AN79">
        <v>4</v>
      </c>
      <c r="AO79">
        <v>0.27206000000000002</v>
      </c>
      <c r="AP79">
        <v>4</v>
      </c>
      <c r="AQ79">
        <v>0.125</v>
      </c>
      <c r="AR79">
        <v>4</v>
      </c>
      <c r="AS79">
        <v>0.16916</v>
      </c>
      <c r="AT79">
        <v>4</v>
      </c>
      <c r="AU79">
        <v>0.25158000000000003</v>
      </c>
      <c r="AV79">
        <v>4</v>
      </c>
      <c r="AW79">
        <v>0.13136</v>
      </c>
      <c r="AX79">
        <v>4</v>
      </c>
      <c r="AY79">
        <v>0.11892</v>
      </c>
      <c r="AZ79">
        <v>4</v>
      </c>
      <c r="BA79">
        <v>0.36668000000000001</v>
      </c>
      <c r="BB79">
        <v>4</v>
      </c>
      <c r="BC79">
        <v>7.0959999999999995E-2</v>
      </c>
      <c r="BD79">
        <v>4</v>
      </c>
      <c r="BE79">
        <v>0.39161999999999902</v>
      </c>
      <c r="BF79">
        <v>4</v>
      </c>
      <c r="BG79">
        <v>0.55122000000000004</v>
      </c>
      <c r="BH79">
        <v>4</v>
      </c>
      <c r="BI79">
        <v>0.30952000000000002</v>
      </c>
      <c r="BJ79">
        <v>4</v>
      </c>
      <c r="BK79">
        <v>0.36775999999999998</v>
      </c>
      <c r="BL79">
        <v>4</v>
      </c>
      <c r="BM79">
        <v>0.51666000000000001</v>
      </c>
      <c r="BN79">
        <v>4</v>
      </c>
      <c r="BO79">
        <v>0.29020000000000001</v>
      </c>
      <c r="BP79">
        <v>4</v>
      </c>
      <c r="BQ79">
        <v>0.25191999999999998</v>
      </c>
      <c r="BR79">
        <v>4</v>
      </c>
      <c r="BS79">
        <v>0.4</v>
      </c>
      <c r="BT79">
        <v>4</v>
      </c>
      <c r="BU79">
        <v>0.18386</v>
      </c>
      <c r="BV79">
        <v>4</v>
      </c>
    </row>
    <row r="80" spans="1:74">
      <c r="A80" s="19"/>
      <c r="B80" t="s">
        <v>520</v>
      </c>
      <c r="C80">
        <v>0.14942</v>
      </c>
      <c r="D80">
        <v>3</v>
      </c>
      <c r="E80">
        <v>0.174839999999999</v>
      </c>
      <c r="F80">
        <v>3</v>
      </c>
      <c r="G80">
        <v>0.16925999999999999</v>
      </c>
      <c r="H80">
        <v>3</v>
      </c>
      <c r="I80">
        <v>0.23508000000000001</v>
      </c>
      <c r="J80">
        <v>3</v>
      </c>
      <c r="K80">
        <v>0.22386</v>
      </c>
      <c r="L80">
        <v>3</v>
      </c>
      <c r="M80">
        <v>0.27779999999999999</v>
      </c>
      <c r="N80">
        <v>3</v>
      </c>
      <c r="O80">
        <v>0.3483</v>
      </c>
      <c r="P80">
        <v>3</v>
      </c>
      <c r="Q80">
        <v>0.30571999999999999</v>
      </c>
      <c r="R80">
        <v>3</v>
      </c>
      <c r="S80">
        <v>0.40908</v>
      </c>
      <c r="T80">
        <v>3</v>
      </c>
      <c r="U80">
        <v>0.416179999999999</v>
      </c>
      <c r="V80">
        <v>3</v>
      </c>
      <c r="W80">
        <v>0.47345999999999999</v>
      </c>
      <c r="X80">
        <v>3</v>
      </c>
      <c r="Y80">
        <v>0.38717999999999902</v>
      </c>
      <c r="Z80">
        <v>3</v>
      </c>
      <c r="AA80">
        <v>0.47282000000000002</v>
      </c>
      <c r="AB80">
        <v>5</v>
      </c>
      <c r="AC80">
        <v>0.54649999999999999</v>
      </c>
      <c r="AD80">
        <v>5</v>
      </c>
      <c r="AE80">
        <v>0.46667999999999998</v>
      </c>
      <c r="AF80">
        <v>3</v>
      </c>
      <c r="AG80">
        <v>0.57957999999999998</v>
      </c>
      <c r="AH80">
        <v>5</v>
      </c>
      <c r="AI80">
        <v>0.6</v>
      </c>
      <c r="AJ80">
        <v>3</v>
      </c>
      <c r="AK80">
        <v>0.57269999999999999</v>
      </c>
      <c r="AL80">
        <v>5</v>
      </c>
      <c r="AM80">
        <v>0.12852</v>
      </c>
      <c r="AN80">
        <v>3</v>
      </c>
      <c r="AO80">
        <v>0.22933999999999999</v>
      </c>
      <c r="AP80">
        <v>3</v>
      </c>
      <c r="AQ80">
        <v>0.122099999999999</v>
      </c>
      <c r="AR80">
        <v>3</v>
      </c>
      <c r="AS80">
        <v>0.19425999999999999</v>
      </c>
      <c r="AT80">
        <v>3</v>
      </c>
      <c r="AU80">
        <v>0.30256</v>
      </c>
      <c r="AV80">
        <v>3</v>
      </c>
      <c r="AW80">
        <v>0.22500000000000001</v>
      </c>
      <c r="AX80">
        <v>3</v>
      </c>
      <c r="AY80">
        <v>0.28489999999999999</v>
      </c>
      <c r="AZ80">
        <v>3</v>
      </c>
      <c r="BA80">
        <v>0.40761999999999998</v>
      </c>
      <c r="BB80">
        <v>3</v>
      </c>
      <c r="BC80">
        <v>0.34908</v>
      </c>
      <c r="BD80">
        <v>3</v>
      </c>
      <c r="BE80">
        <v>0.35385999999999901</v>
      </c>
      <c r="BF80">
        <v>3</v>
      </c>
      <c r="BG80">
        <v>0.53339999999999999</v>
      </c>
      <c r="BH80">
        <v>3</v>
      </c>
      <c r="BI80">
        <v>0.28255999999999998</v>
      </c>
      <c r="BJ80">
        <v>3</v>
      </c>
      <c r="BK80">
        <v>0.43309999999999899</v>
      </c>
      <c r="BL80">
        <v>3</v>
      </c>
      <c r="BM80">
        <v>0.56666000000000005</v>
      </c>
      <c r="BN80">
        <v>4</v>
      </c>
      <c r="BO80">
        <v>0.36591999999999902</v>
      </c>
      <c r="BP80">
        <v>3</v>
      </c>
      <c r="BQ80">
        <v>0.47702</v>
      </c>
      <c r="BR80">
        <v>3</v>
      </c>
      <c r="BS80">
        <v>0.6</v>
      </c>
      <c r="BT80">
        <v>3</v>
      </c>
      <c r="BU80">
        <v>0.40361999999999998</v>
      </c>
      <c r="BV80">
        <v>3</v>
      </c>
    </row>
    <row r="81" spans="1:74">
      <c r="A81" s="19"/>
      <c r="B81" t="s">
        <v>521</v>
      </c>
      <c r="C81">
        <v>4.3299999999999998E-2</v>
      </c>
      <c r="D81">
        <v>7</v>
      </c>
      <c r="E81">
        <v>5.6160000000000002E-2</v>
      </c>
      <c r="F81">
        <v>4</v>
      </c>
      <c r="G81">
        <v>4.6440000000000002E-2</v>
      </c>
      <c r="H81">
        <v>7</v>
      </c>
      <c r="I81">
        <v>6.3039999999999999E-2</v>
      </c>
      <c r="J81">
        <v>6</v>
      </c>
      <c r="K81">
        <v>8.3360000000000004E-2</v>
      </c>
      <c r="L81">
        <v>4</v>
      </c>
      <c r="M81">
        <v>7.4300000000000005E-2</v>
      </c>
      <c r="N81">
        <v>7</v>
      </c>
      <c r="O81">
        <v>5.9699999999999899E-2</v>
      </c>
      <c r="P81">
        <v>6</v>
      </c>
      <c r="Q81">
        <v>6.3339999999999994E-2</v>
      </c>
      <c r="R81">
        <v>7</v>
      </c>
      <c r="S81">
        <v>5.7119999999999997E-2</v>
      </c>
      <c r="T81">
        <v>6</v>
      </c>
      <c r="U81">
        <v>0.25031999999999999</v>
      </c>
      <c r="V81">
        <v>7</v>
      </c>
      <c r="W81">
        <v>0.22500000000000001</v>
      </c>
      <c r="X81">
        <v>7</v>
      </c>
      <c r="Y81">
        <v>0.31072</v>
      </c>
      <c r="Z81">
        <v>7</v>
      </c>
      <c r="AA81">
        <v>0.29042000000000001</v>
      </c>
      <c r="AB81">
        <v>7</v>
      </c>
      <c r="AC81">
        <v>0.30242000000000002</v>
      </c>
      <c r="AD81">
        <v>4</v>
      </c>
      <c r="AE81">
        <v>0.34855999999999998</v>
      </c>
      <c r="AF81">
        <v>7</v>
      </c>
      <c r="AG81">
        <v>0.28351999999999999</v>
      </c>
      <c r="AH81">
        <v>6</v>
      </c>
      <c r="AI81">
        <v>0.29332000000000003</v>
      </c>
      <c r="AJ81">
        <v>4</v>
      </c>
      <c r="AK81">
        <v>0.29524</v>
      </c>
      <c r="AL81">
        <v>6</v>
      </c>
      <c r="AM81">
        <v>3.5220000000000001E-2</v>
      </c>
      <c r="AN81">
        <v>7</v>
      </c>
      <c r="AO81">
        <v>5.8639999999999998E-2</v>
      </c>
      <c r="AP81">
        <v>4</v>
      </c>
      <c r="AQ81">
        <v>3.0759999999999999E-2</v>
      </c>
      <c r="AR81">
        <v>7</v>
      </c>
      <c r="AS81">
        <v>5.2039999999999899E-2</v>
      </c>
      <c r="AT81">
        <v>6</v>
      </c>
      <c r="AU81">
        <v>9.0399999999999994E-2</v>
      </c>
      <c r="AV81">
        <v>4</v>
      </c>
      <c r="AW81">
        <v>5.04E-2</v>
      </c>
      <c r="AX81">
        <v>7</v>
      </c>
      <c r="AY81">
        <v>3.44E-2</v>
      </c>
      <c r="AZ81">
        <v>6</v>
      </c>
      <c r="BA81">
        <v>6.3079999999999997E-2</v>
      </c>
      <c r="BB81">
        <v>6</v>
      </c>
      <c r="BC81">
        <v>2.8060000000000002E-2</v>
      </c>
      <c r="BD81">
        <v>6</v>
      </c>
      <c r="BE81">
        <v>0.2064</v>
      </c>
      <c r="BF81">
        <v>7</v>
      </c>
      <c r="BG81">
        <v>0.23834</v>
      </c>
      <c r="BH81">
        <v>7</v>
      </c>
      <c r="BI81">
        <v>0.21128</v>
      </c>
      <c r="BJ81">
        <v>7</v>
      </c>
      <c r="BK81">
        <v>0.248219999999999</v>
      </c>
      <c r="BL81">
        <v>7</v>
      </c>
      <c r="BM81">
        <v>0.31112000000000001</v>
      </c>
      <c r="BN81">
        <v>4</v>
      </c>
      <c r="BO81">
        <v>0.25884000000000001</v>
      </c>
      <c r="BP81">
        <v>7</v>
      </c>
      <c r="BQ81">
        <v>0.23527999999999999</v>
      </c>
      <c r="BR81">
        <v>6</v>
      </c>
      <c r="BS81">
        <v>0.30125999999999997</v>
      </c>
      <c r="BT81">
        <v>7</v>
      </c>
      <c r="BU81">
        <v>0.21051999999999901</v>
      </c>
      <c r="BV81">
        <v>6</v>
      </c>
    </row>
    <row r="82" spans="1:74">
      <c r="A82" s="19"/>
      <c r="B82" t="s">
        <v>522</v>
      </c>
      <c r="C82">
        <v>0.11842</v>
      </c>
      <c r="D82">
        <v>7</v>
      </c>
      <c r="E82">
        <v>0.24546000000000001</v>
      </c>
      <c r="F82">
        <v>5</v>
      </c>
      <c r="G82">
        <v>0.160659999999999</v>
      </c>
      <c r="H82">
        <v>7</v>
      </c>
      <c r="I82">
        <v>0.13138</v>
      </c>
      <c r="J82">
        <v>6</v>
      </c>
      <c r="K82">
        <v>0.26516000000000001</v>
      </c>
      <c r="L82">
        <v>5</v>
      </c>
      <c r="M82">
        <v>0.17273999999999901</v>
      </c>
      <c r="N82">
        <v>7</v>
      </c>
      <c r="O82">
        <v>0.17246</v>
      </c>
      <c r="P82">
        <v>6</v>
      </c>
      <c r="Q82">
        <v>0.25802000000000003</v>
      </c>
      <c r="R82">
        <v>3</v>
      </c>
      <c r="S82">
        <v>0.17929999999999999</v>
      </c>
      <c r="T82">
        <v>7</v>
      </c>
      <c r="U82">
        <v>0.32741999999999999</v>
      </c>
      <c r="V82">
        <v>7</v>
      </c>
      <c r="W82">
        <v>0.37272</v>
      </c>
      <c r="X82">
        <v>5</v>
      </c>
      <c r="Y82">
        <v>0.34095999999999999</v>
      </c>
      <c r="Z82">
        <v>7</v>
      </c>
      <c r="AA82">
        <v>0.34083999999999998</v>
      </c>
      <c r="AB82">
        <v>5</v>
      </c>
      <c r="AC82">
        <v>0.38075999999999999</v>
      </c>
      <c r="AD82">
        <v>5</v>
      </c>
      <c r="AE82">
        <v>0.34997999999999901</v>
      </c>
      <c r="AF82">
        <v>5</v>
      </c>
      <c r="AG82">
        <v>0.41188000000000002</v>
      </c>
      <c r="AH82">
        <v>5</v>
      </c>
      <c r="AI82">
        <v>0.42</v>
      </c>
      <c r="AJ82">
        <v>5</v>
      </c>
      <c r="AK82">
        <v>0.48274</v>
      </c>
      <c r="AL82">
        <v>5</v>
      </c>
      <c r="AM82">
        <v>9.2259999999999995E-2</v>
      </c>
      <c r="AN82">
        <v>7</v>
      </c>
      <c r="AO82">
        <v>0.13467999999999999</v>
      </c>
      <c r="AP82">
        <v>7</v>
      </c>
      <c r="AQ82">
        <v>7.3439999999999894E-2</v>
      </c>
      <c r="AR82">
        <v>7</v>
      </c>
      <c r="AS82">
        <v>0.11509999999999999</v>
      </c>
      <c r="AT82">
        <v>7</v>
      </c>
      <c r="AU82">
        <v>0.19</v>
      </c>
      <c r="AV82">
        <v>6</v>
      </c>
      <c r="AW82">
        <v>0.10166</v>
      </c>
      <c r="AX82">
        <v>7</v>
      </c>
      <c r="AY82">
        <v>0.14577999999999999</v>
      </c>
      <c r="AZ82">
        <v>7</v>
      </c>
      <c r="BA82">
        <v>0.28489999999999999</v>
      </c>
      <c r="BB82">
        <v>6</v>
      </c>
      <c r="BC82">
        <v>0.1075</v>
      </c>
      <c r="BD82">
        <v>7</v>
      </c>
      <c r="BE82">
        <v>0.26275999999999999</v>
      </c>
      <c r="BF82">
        <v>7</v>
      </c>
      <c r="BG82">
        <v>0.42277999999999999</v>
      </c>
      <c r="BH82">
        <v>7</v>
      </c>
      <c r="BI82">
        <v>0.1971</v>
      </c>
      <c r="BJ82">
        <v>7</v>
      </c>
      <c r="BK82">
        <v>0.30442000000000002</v>
      </c>
      <c r="BL82">
        <v>7</v>
      </c>
      <c r="BM82">
        <v>0.41665999999999997</v>
      </c>
      <c r="BN82">
        <v>7</v>
      </c>
      <c r="BO82">
        <v>0.255</v>
      </c>
      <c r="BP82">
        <v>5</v>
      </c>
      <c r="BQ82">
        <v>0.30359999999999998</v>
      </c>
      <c r="BR82">
        <v>7</v>
      </c>
      <c r="BS82">
        <v>0.49913999999999997</v>
      </c>
      <c r="BT82">
        <v>7</v>
      </c>
      <c r="BU82">
        <v>0.245</v>
      </c>
      <c r="BV82">
        <v>5</v>
      </c>
    </row>
  </sheetData>
  <mergeCells count="12">
    <mergeCell ref="A70:A82"/>
    <mergeCell ref="A4:A5"/>
    <mergeCell ref="A6:A9"/>
    <mergeCell ref="C2:S2"/>
    <mergeCell ref="C1:AL1"/>
    <mergeCell ref="T2:AL2"/>
    <mergeCell ref="BD2:BV2"/>
    <mergeCell ref="AM1:BV1"/>
    <mergeCell ref="A10:A21"/>
    <mergeCell ref="A22:A48"/>
    <mergeCell ref="A49:A69"/>
    <mergeCell ref="AM2:B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16" workbookViewId="0">
      <selection activeCell="C1" sqref="C1"/>
    </sheetView>
  </sheetViews>
  <sheetFormatPr baseColWidth="10" defaultRowHeight="15" x14ac:dyDescent="0"/>
  <sheetData>
    <row r="1" spans="1:4">
      <c r="B1" s="4"/>
      <c r="C1" t="s">
        <v>738</v>
      </c>
      <c r="D1" t="s">
        <v>739</v>
      </c>
    </row>
    <row r="2" spans="1:4">
      <c r="A2" s="27" t="s">
        <v>142</v>
      </c>
      <c r="B2" t="s">
        <v>740</v>
      </c>
      <c r="C2">
        <v>1</v>
      </c>
      <c r="D2">
        <v>1</v>
      </c>
    </row>
    <row r="3" spans="1:4">
      <c r="A3" s="27"/>
      <c r="B3" t="s">
        <v>741</v>
      </c>
      <c r="C3">
        <v>1</v>
      </c>
      <c r="D3">
        <v>1</v>
      </c>
    </row>
    <row r="4" spans="1:4">
      <c r="A4" s="27"/>
      <c r="B4" t="s">
        <v>742</v>
      </c>
      <c r="C4">
        <v>1</v>
      </c>
      <c r="D4">
        <v>1</v>
      </c>
    </row>
    <row r="5" spans="1:4">
      <c r="A5" s="27"/>
      <c r="B5" t="s">
        <v>743</v>
      </c>
      <c r="C5">
        <v>1</v>
      </c>
      <c r="D5">
        <v>1</v>
      </c>
    </row>
    <row r="6" spans="1:4">
      <c r="A6" s="27"/>
      <c r="B6" t="s">
        <v>744</v>
      </c>
      <c r="C6">
        <v>1</v>
      </c>
      <c r="D6">
        <v>1</v>
      </c>
    </row>
    <row r="7" spans="1:4">
      <c r="A7" s="27"/>
      <c r="B7" t="s">
        <v>745</v>
      </c>
      <c r="C7">
        <v>1</v>
      </c>
      <c r="D7">
        <v>1</v>
      </c>
    </row>
    <row r="8" spans="1:4">
      <c r="A8" s="27"/>
      <c r="B8" t="s">
        <v>746</v>
      </c>
      <c r="C8">
        <v>1</v>
      </c>
      <c r="D8">
        <v>1</v>
      </c>
    </row>
    <row r="9" spans="1:4">
      <c r="A9" s="27"/>
      <c r="B9" t="s">
        <v>747</v>
      </c>
      <c r="C9">
        <v>1</v>
      </c>
      <c r="D9">
        <v>1</v>
      </c>
    </row>
    <row r="10" spans="1:4">
      <c r="A10" s="27"/>
      <c r="B10" t="s">
        <v>748</v>
      </c>
      <c r="C10">
        <v>1</v>
      </c>
      <c r="D10">
        <v>1</v>
      </c>
    </row>
    <row r="11" spans="1:4">
      <c r="A11" s="27"/>
      <c r="B11" t="s">
        <v>749</v>
      </c>
      <c r="C11">
        <v>1</v>
      </c>
      <c r="D11">
        <v>1</v>
      </c>
    </row>
    <row r="12" spans="1:4">
      <c r="A12" s="27"/>
      <c r="B12" t="s">
        <v>750</v>
      </c>
      <c r="C12">
        <v>1</v>
      </c>
      <c r="D12">
        <v>1</v>
      </c>
    </row>
    <row r="13" spans="1:4">
      <c r="A13" s="27"/>
      <c r="B13" t="s">
        <v>751</v>
      </c>
      <c r="C13">
        <v>1</v>
      </c>
      <c r="D13">
        <v>1</v>
      </c>
    </row>
    <row r="14" spans="1:4">
      <c r="A14" s="27"/>
      <c r="B14" t="s">
        <v>752</v>
      </c>
      <c r="C14">
        <v>1</v>
      </c>
      <c r="D14">
        <v>1</v>
      </c>
    </row>
    <row r="15" spans="1:4">
      <c r="A15" s="27"/>
      <c r="B15" t="s">
        <v>753</v>
      </c>
      <c r="C15">
        <v>1</v>
      </c>
      <c r="D15">
        <v>1</v>
      </c>
    </row>
    <row r="16" spans="1:4">
      <c r="A16" s="27"/>
      <c r="B16" t="s">
        <v>754</v>
      </c>
      <c r="C16">
        <v>1</v>
      </c>
      <c r="D16">
        <v>1</v>
      </c>
    </row>
    <row r="17" spans="1:4">
      <c r="A17" s="28" t="s">
        <v>159</v>
      </c>
      <c r="B17" t="s">
        <v>740</v>
      </c>
      <c r="C17">
        <v>1</v>
      </c>
      <c r="D17">
        <v>1</v>
      </c>
    </row>
    <row r="18" spans="1:4">
      <c r="A18" s="28"/>
      <c r="B18" t="s">
        <v>741</v>
      </c>
      <c r="C18">
        <v>1</v>
      </c>
      <c r="D18">
        <v>1</v>
      </c>
    </row>
    <row r="19" spans="1:4">
      <c r="A19" s="28"/>
      <c r="B19" t="s">
        <v>742</v>
      </c>
      <c r="C19">
        <v>1</v>
      </c>
      <c r="D19">
        <v>1</v>
      </c>
    </row>
    <row r="20" spans="1:4">
      <c r="A20" s="28"/>
      <c r="B20" t="s">
        <v>743</v>
      </c>
      <c r="C20">
        <v>1</v>
      </c>
      <c r="D20">
        <v>1</v>
      </c>
    </row>
    <row r="21" spans="1:4">
      <c r="A21" s="28"/>
      <c r="B21" t="s">
        <v>744</v>
      </c>
      <c r="C21">
        <v>1</v>
      </c>
      <c r="D21">
        <v>1</v>
      </c>
    </row>
    <row r="22" spans="1:4">
      <c r="A22" s="28"/>
      <c r="B22" t="s">
        <v>745</v>
      </c>
      <c r="C22">
        <v>1</v>
      </c>
      <c r="D22">
        <v>1</v>
      </c>
    </row>
    <row r="23" spans="1:4">
      <c r="A23" s="28"/>
      <c r="B23" t="s">
        <v>746</v>
      </c>
      <c r="C23">
        <v>1</v>
      </c>
      <c r="D23">
        <v>1</v>
      </c>
    </row>
    <row r="24" spans="1:4">
      <c r="A24" s="28"/>
      <c r="B24" t="s">
        <v>747</v>
      </c>
      <c r="C24">
        <v>1</v>
      </c>
      <c r="D24">
        <v>1</v>
      </c>
    </row>
    <row r="25" spans="1:4">
      <c r="A25" s="28"/>
      <c r="B25" t="s">
        <v>748</v>
      </c>
      <c r="C25">
        <v>1</v>
      </c>
      <c r="D25">
        <v>1</v>
      </c>
    </row>
    <row r="26" spans="1:4">
      <c r="A26" s="28"/>
      <c r="B26" t="s">
        <v>749</v>
      </c>
      <c r="C26">
        <v>1</v>
      </c>
      <c r="D26">
        <v>1</v>
      </c>
    </row>
    <row r="27" spans="1:4">
      <c r="A27" s="28"/>
      <c r="B27" t="s">
        <v>750</v>
      </c>
      <c r="C27">
        <v>1</v>
      </c>
      <c r="D27">
        <v>1</v>
      </c>
    </row>
    <row r="28" spans="1:4">
      <c r="A28" s="28"/>
      <c r="B28" t="s">
        <v>751</v>
      </c>
      <c r="C28">
        <v>1</v>
      </c>
      <c r="D28">
        <v>1</v>
      </c>
    </row>
    <row r="29" spans="1:4">
      <c r="A29" s="28"/>
      <c r="B29" t="s">
        <v>752</v>
      </c>
      <c r="C29">
        <v>1</v>
      </c>
      <c r="D29">
        <v>1</v>
      </c>
    </row>
    <row r="30" spans="1:4">
      <c r="A30" s="28"/>
      <c r="B30" t="s">
        <v>753</v>
      </c>
      <c r="C30">
        <v>1</v>
      </c>
      <c r="D30">
        <v>1</v>
      </c>
    </row>
    <row r="31" spans="1:4">
      <c r="A31" s="28"/>
      <c r="B31" t="s">
        <v>754</v>
      </c>
      <c r="C31">
        <v>1</v>
      </c>
      <c r="D31">
        <v>1</v>
      </c>
    </row>
    <row r="32" spans="1:4">
      <c r="A32" s="29" t="s">
        <v>172</v>
      </c>
      <c r="B32" s="3" t="s">
        <v>740</v>
      </c>
      <c r="C32">
        <v>1</v>
      </c>
      <c r="D32">
        <v>1</v>
      </c>
    </row>
    <row r="33" spans="1:4">
      <c r="A33" s="29"/>
      <c r="B33" s="3" t="s">
        <v>741</v>
      </c>
      <c r="C33">
        <v>1</v>
      </c>
      <c r="D33">
        <v>1</v>
      </c>
    </row>
    <row r="34" spans="1:4">
      <c r="A34" s="29"/>
      <c r="B34" s="3" t="s">
        <v>742</v>
      </c>
      <c r="C34">
        <v>1</v>
      </c>
      <c r="D34">
        <v>1</v>
      </c>
    </row>
    <row r="35" spans="1:4">
      <c r="A35" s="29"/>
      <c r="B35" s="3" t="s">
        <v>743</v>
      </c>
      <c r="C35">
        <v>1</v>
      </c>
      <c r="D35">
        <v>1</v>
      </c>
    </row>
    <row r="36" spans="1:4">
      <c r="A36" s="29"/>
      <c r="B36" s="3" t="s">
        <v>744</v>
      </c>
      <c r="C36">
        <v>1</v>
      </c>
      <c r="D36">
        <v>1</v>
      </c>
    </row>
    <row r="37" spans="1:4">
      <c r="A37" s="29"/>
      <c r="B37" s="3" t="s">
        <v>745</v>
      </c>
      <c r="C37">
        <v>1</v>
      </c>
      <c r="D37">
        <v>1</v>
      </c>
    </row>
    <row r="38" spans="1:4">
      <c r="A38" s="29"/>
      <c r="B38" s="3" t="s">
        <v>746</v>
      </c>
      <c r="C38">
        <v>1</v>
      </c>
      <c r="D38">
        <v>1</v>
      </c>
    </row>
    <row r="39" spans="1:4">
      <c r="A39" s="29"/>
      <c r="B39" s="3" t="s">
        <v>747</v>
      </c>
      <c r="C39">
        <v>1</v>
      </c>
      <c r="D39">
        <v>1</v>
      </c>
    </row>
    <row r="40" spans="1:4">
      <c r="A40" s="29"/>
      <c r="B40" s="3" t="s">
        <v>748</v>
      </c>
      <c r="C40">
        <v>1</v>
      </c>
      <c r="D40">
        <v>1</v>
      </c>
    </row>
    <row r="41" spans="1:4">
      <c r="A41" s="29"/>
      <c r="B41" s="3" t="s">
        <v>749</v>
      </c>
      <c r="C41">
        <v>1</v>
      </c>
      <c r="D41">
        <v>1</v>
      </c>
    </row>
    <row r="42" spans="1:4">
      <c r="A42" s="29"/>
      <c r="B42" s="3" t="s">
        <v>750</v>
      </c>
      <c r="C42">
        <v>1</v>
      </c>
      <c r="D42">
        <v>1</v>
      </c>
    </row>
    <row r="43" spans="1:4">
      <c r="A43" s="29"/>
      <c r="B43" s="3" t="s">
        <v>751</v>
      </c>
      <c r="C43">
        <v>1</v>
      </c>
      <c r="D43">
        <v>1</v>
      </c>
    </row>
    <row r="44" spans="1:4">
      <c r="A44" s="29"/>
      <c r="B44" s="3" t="s">
        <v>752</v>
      </c>
      <c r="C44">
        <v>1</v>
      </c>
      <c r="D44">
        <v>1</v>
      </c>
    </row>
    <row r="45" spans="1:4">
      <c r="A45" s="29"/>
      <c r="B45" s="3" t="s">
        <v>753</v>
      </c>
      <c r="C45">
        <v>1</v>
      </c>
      <c r="D45">
        <v>1</v>
      </c>
    </row>
    <row r="46" spans="1:4">
      <c r="A46" s="29"/>
      <c r="B46" s="3" t="s">
        <v>754</v>
      </c>
      <c r="C46">
        <v>1</v>
      </c>
      <c r="D46">
        <v>1</v>
      </c>
    </row>
    <row r="47" spans="1:4">
      <c r="A47" s="26" t="s">
        <v>193</v>
      </c>
      <c r="B47" s="3" t="s">
        <v>740</v>
      </c>
      <c r="C47">
        <v>1</v>
      </c>
      <c r="D47">
        <v>1</v>
      </c>
    </row>
    <row r="48" spans="1:4">
      <c r="A48" s="26"/>
      <c r="B48" s="3" t="s">
        <v>741</v>
      </c>
      <c r="C48">
        <v>1</v>
      </c>
      <c r="D48">
        <v>1</v>
      </c>
    </row>
    <row r="49" spans="1:4">
      <c r="A49" s="26"/>
      <c r="B49" s="3" t="s">
        <v>742</v>
      </c>
      <c r="C49">
        <v>1</v>
      </c>
      <c r="D49">
        <v>1</v>
      </c>
    </row>
    <row r="50" spans="1:4">
      <c r="A50" s="26"/>
      <c r="B50" s="3" t="s">
        <v>743</v>
      </c>
      <c r="C50">
        <v>1</v>
      </c>
      <c r="D50">
        <v>1</v>
      </c>
    </row>
    <row r="51" spans="1:4">
      <c r="A51" s="26"/>
      <c r="B51" s="3" t="s">
        <v>744</v>
      </c>
      <c r="C51">
        <v>1</v>
      </c>
      <c r="D51">
        <v>1</v>
      </c>
    </row>
    <row r="52" spans="1:4">
      <c r="A52" s="26"/>
      <c r="B52" s="3" t="s">
        <v>745</v>
      </c>
      <c r="C52">
        <v>1</v>
      </c>
      <c r="D52">
        <v>1</v>
      </c>
    </row>
    <row r="53" spans="1:4">
      <c r="A53" s="26"/>
      <c r="B53" s="3" t="s">
        <v>746</v>
      </c>
      <c r="C53">
        <v>1</v>
      </c>
      <c r="D53">
        <v>1</v>
      </c>
    </row>
    <row r="54" spans="1:4">
      <c r="A54" s="26"/>
      <c r="B54" s="3" t="s">
        <v>747</v>
      </c>
      <c r="C54">
        <v>1</v>
      </c>
      <c r="D54">
        <v>1</v>
      </c>
    </row>
    <row r="55" spans="1:4">
      <c r="A55" s="26"/>
      <c r="B55" s="3" t="s">
        <v>748</v>
      </c>
      <c r="C55">
        <v>1</v>
      </c>
      <c r="D55">
        <v>1</v>
      </c>
    </row>
    <row r="56" spans="1:4">
      <c r="A56" s="26"/>
      <c r="B56" s="3" t="s">
        <v>749</v>
      </c>
      <c r="C56">
        <v>1</v>
      </c>
      <c r="D56">
        <v>1</v>
      </c>
    </row>
    <row r="57" spans="1:4">
      <c r="A57" s="26"/>
      <c r="B57" s="3" t="s">
        <v>750</v>
      </c>
      <c r="C57">
        <v>1</v>
      </c>
      <c r="D57">
        <v>1</v>
      </c>
    </row>
    <row r="58" spans="1:4">
      <c r="A58" s="26"/>
      <c r="B58" s="3" t="s">
        <v>751</v>
      </c>
      <c r="C58">
        <v>1</v>
      </c>
      <c r="D58">
        <v>1</v>
      </c>
    </row>
    <row r="59" spans="1:4">
      <c r="A59" s="26"/>
      <c r="B59" s="3" t="s">
        <v>752</v>
      </c>
      <c r="C59">
        <v>1</v>
      </c>
      <c r="D59">
        <v>1</v>
      </c>
    </row>
    <row r="60" spans="1:4">
      <c r="A60" s="26"/>
      <c r="B60" s="3" t="s">
        <v>753</v>
      </c>
      <c r="C60">
        <v>1</v>
      </c>
      <c r="D60">
        <v>1</v>
      </c>
    </row>
    <row r="61" spans="1:4">
      <c r="A61" s="26"/>
      <c r="B61" s="3" t="s">
        <v>754</v>
      </c>
      <c r="C61">
        <v>1</v>
      </c>
      <c r="D61">
        <v>1</v>
      </c>
    </row>
    <row r="62" spans="1:4">
      <c r="A62" s="29" t="s">
        <v>236</v>
      </c>
      <c r="B62" s="3" t="s">
        <v>740</v>
      </c>
      <c r="C62">
        <v>1</v>
      </c>
      <c r="D62">
        <v>1</v>
      </c>
    </row>
    <row r="63" spans="1:4">
      <c r="A63" s="29"/>
      <c r="B63" s="3" t="s">
        <v>741</v>
      </c>
      <c r="C63">
        <v>1</v>
      </c>
      <c r="D63">
        <v>1</v>
      </c>
    </row>
    <row r="64" spans="1:4">
      <c r="A64" s="29"/>
      <c r="B64" s="3" t="s">
        <v>742</v>
      </c>
      <c r="C64">
        <v>1</v>
      </c>
      <c r="D64">
        <v>1</v>
      </c>
    </row>
    <row r="65" spans="1:4">
      <c r="A65" s="29"/>
      <c r="B65" s="3" t="s">
        <v>743</v>
      </c>
      <c r="C65">
        <v>1</v>
      </c>
      <c r="D65">
        <v>1</v>
      </c>
    </row>
    <row r="66" spans="1:4">
      <c r="A66" s="29"/>
      <c r="B66" s="3" t="s">
        <v>744</v>
      </c>
      <c r="C66">
        <v>1</v>
      </c>
      <c r="D66">
        <v>1</v>
      </c>
    </row>
    <row r="67" spans="1:4">
      <c r="A67" s="29"/>
      <c r="B67" s="3" t="s">
        <v>745</v>
      </c>
      <c r="C67">
        <v>1</v>
      </c>
      <c r="D67">
        <v>1</v>
      </c>
    </row>
    <row r="68" spans="1:4">
      <c r="A68" s="29"/>
      <c r="B68" s="3" t="s">
        <v>746</v>
      </c>
      <c r="C68">
        <v>1</v>
      </c>
      <c r="D68">
        <v>1</v>
      </c>
    </row>
    <row r="69" spans="1:4">
      <c r="A69" s="29"/>
      <c r="B69" s="3" t="s">
        <v>747</v>
      </c>
      <c r="C69">
        <v>1</v>
      </c>
      <c r="D69">
        <v>1</v>
      </c>
    </row>
    <row r="70" spans="1:4">
      <c r="A70" s="29"/>
      <c r="B70" s="3" t="s">
        <v>748</v>
      </c>
      <c r="C70">
        <v>1</v>
      </c>
      <c r="D70">
        <v>1</v>
      </c>
    </row>
    <row r="71" spans="1:4">
      <c r="A71" s="29"/>
      <c r="B71" s="3" t="s">
        <v>749</v>
      </c>
      <c r="C71">
        <v>1</v>
      </c>
      <c r="D71">
        <v>1</v>
      </c>
    </row>
    <row r="72" spans="1:4">
      <c r="A72" s="29"/>
      <c r="B72" s="3" t="s">
        <v>750</v>
      </c>
      <c r="C72">
        <v>1</v>
      </c>
      <c r="D72">
        <v>1</v>
      </c>
    </row>
    <row r="73" spans="1:4">
      <c r="A73" s="29"/>
      <c r="B73" s="3" t="s">
        <v>751</v>
      </c>
      <c r="C73">
        <v>1</v>
      </c>
      <c r="D73">
        <v>1</v>
      </c>
    </row>
    <row r="74" spans="1:4">
      <c r="A74" s="29"/>
      <c r="B74" s="3" t="s">
        <v>752</v>
      </c>
      <c r="C74">
        <v>1</v>
      </c>
      <c r="D74">
        <v>1</v>
      </c>
    </row>
    <row r="75" spans="1:4">
      <c r="A75" s="29"/>
      <c r="B75" s="3" t="s">
        <v>753</v>
      </c>
      <c r="C75">
        <v>1</v>
      </c>
      <c r="D75">
        <v>1</v>
      </c>
    </row>
    <row r="76" spans="1:4">
      <c r="A76" s="29"/>
      <c r="B76" s="3" t="s">
        <v>754</v>
      </c>
      <c r="C76">
        <v>1</v>
      </c>
      <c r="D76">
        <v>1</v>
      </c>
    </row>
    <row r="77" spans="1:4">
      <c r="A77" s="26" t="s">
        <v>245</v>
      </c>
      <c r="B77" s="3" t="s">
        <v>740</v>
      </c>
      <c r="C77">
        <v>1</v>
      </c>
      <c r="D77">
        <v>1</v>
      </c>
    </row>
    <row r="78" spans="1:4">
      <c r="A78" s="26"/>
      <c r="B78" s="3" t="s">
        <v>741</v>
      </c>
      <c r="C78">
        <v>1</v>
      </c>
      <c r="D78">
        <v>1</v>
      </c>
    </row>
    <row r="79" spans="1:4">
      <c r="A79" s="26"/>
      <c r="B79" s="3" t="s">
        <v>742</v>
      </c>
      <c r="C79">
        <v>1</v>
      </c>
      <c r="D79">
        <v>1</v>
      </c>
    </row>
    <row r="80" spans="1:4">
      <c r="A80" s="26"/>
      <c r="B80" s="3" t="s">
        <v>743</v>
      </c>
      <c r="C80">
        <v>1</v>
      </c>
      <c r="D80">
        <v>1</v>
      </c>
    </row>
    <row r="81" spans="1:4">
      <c r="A81" s="26"/>
      <c r="B81" s="3" t="s">
        <v>744</v>
      </c>
      <c r="C81">
        <v>1</v>
      </c>
      <c r="D81">
        <v>1</v>
      </c>
    </row>
    <row r="82" spans="1:4">
      <c r="A82" s="26"/>
      <c r="B82" s="3" t="s">
        <v>745</v>
      </c>
      <c r="C82">
        <v>1</v>
      </c>
      <c r="D82">
        <v>1</v>
      </c>
    </row>
    <row r="83" spans="1:4">
      <c r="A83" s="26"/>
      <c r="B83" s="3" t="s">
        <v>746</v>
      </c>
      <c r="C83">
        <v>1</v>
      </c>
      <c r="D83">
        <v>1</v>
      </c>
    </row>
    <row r="84" spans="1:4">
      <c r="A84" s="26"/>
      <c r="B84" s="3" t="s">
        <v>747</v>
      </c>
      <c r="C84">
        <v>1</v>
      </c>
      <c r="D84">
        <v>1</v>
      </c>
    </row>
    <row r="85" spans="1:4">
      <c r="A85" s="26"/>
      <c r="B85" s="3" t="s">
        <v>748</v>
      </c>
      <c r="C85">
        <v>1</v>
      </c>
      <c r="D85">
        <v>1</v>
      </c>
    </row>
    <row r="86" spans="1:4">
      <c r="A86" s="26"/>
      <c r="B86" s="3" t="s">
        <v>749</v>
      </c>
      <c r="C86">
        <v>1</v>
      </c>
      <c r="D86">
        <v>1</v>
      </c>
    </row>
    <row r="87" spans="1:4">
      <c r="A87" s="26"/>
      <c r="B87" s="3" t="s">
        <v>750</v>
      </c>
      <c r="C87">
        <v>1</v>
      </c>
      <c r="D87">
        <v>1</v>
      </c>
    </row>
    <row r="88" spans="1:4">
      <c r="A88" s="26"/>
      <c r="B88" s="3" t="s">
        <v>751</v>
      </c>
      <c r="C88">
        <v>1</v>
      </c>
      <c r="D88">
        <v>1</v>
      </c>
    </row>
    <row r="89" spans="1:4">
      <c r="A89" s="26"/>
      <c r="B89" s="3" t="s">
        <v>752</v>
      </c>
      <c r="C89">
        <v>1</v>
      </c>
      <c r="D89">
        <v>1</v>
      </c>
    </row>
    <row r="90" spans="1:4">
      <c r="A90" s="26"/>
      <c r="B90" s="3" t="s">
        <v>753</v>
      </c>
      <c r="C90">
        <v>1</v>
      </c>
      <c r="D90">
        <v>1</v>
      </c>
    </row>
    <row r="91" spans="1:4">
      <c r="A91" s="26"/>
      <c r="B91" s="3" t="s">
        <v>754</v>
      </c>
      <c r="C91">
        <v>1</v>
      </c>
      <c r="D91">
        <v>1</v>
      </c>
    </row>
  </sheetData>
  <mergeCells count="6">
    <mergeCell ref="A77:A91"/>
    <mergeCell ref="A2:A16"/>
    <mergeCell ref="A17:A31"/>
    <mergeCell ref="A32:A46"/>
    <mergeCell ref="A47:A61"/>
    <mergeCell ref="A62:A7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80" workbookViewId="0">
      <selection activeCell="I104" sqref="I104"/>
    </sheetView>
  </sheetViews>
  <sheetFormatPr baseColWidth="10" defaultRowHeight="15" x14ac:dyDescent="0"/>
  <sheetData>
    <row r="1" spans="1:10">
      <c r="C1" t="s">
        <v>738</v>
      </c>
      <c r="D1" t="s">
        <v>758</v>
      </c>
      <c r="E1" t="s">
        <v>739</v>
      </c>
      <c r="F1" t="s">
        <v>760</v>
      </c>
      <c r="G1" t="s">
        <v>761</v>
      </c>
      <c r="H1" t="s">
        <v>759</v>
      </c>
      <c r="I1" t="s">
        <v>827</v>
      </c>
    </row>
    <row r="2" spans="1:10">
      <c r="A2" s="27" t="s">
        <v>30</v>
      </c>
      <c r="B2" t="s">
        <v>740</v>
      </c>
      <c r="C2">
        <v>1</v>
      </c>
    </row>
    <row r="3" spans="1:10">
      <c r="A3" s="27"/>
      <c r="B3" t="s">
        <v>741</v>
      </c>
      <c r="C3">
        <v>1</v>
      </c>
    </row>
    <row r="4" spans="1:10">
      <c r="A4" s="27"/>
      <c r="B4" t="s">
        <v>742</v>
      </c>
      <c r="C4">
        <v>1</v>
      </c>
    </row>
    <row r="5" spans="1:10">
      <c r="A5" s="27"/>
      <c r="B5" t="s">
        <v>743</v>
      </c>
      <c r="C5">
        <v>1</v>
      </c>
    </row>
    <row r="6" spans="1:10">
      <c r="A6" s="27"/>
      <c r="B6" t="s">
        <v>744</v>
      </c>
      <c r="C6">
        <v>1</v>
      </c>
    </row>
    <row r="7" spans="1:10">
      <c r="A7" s="27"/>
      <c r="B7" t="s">
        <v>745</v>
      </c>
      <c r="C7">
        <v>1</v>
      </c>
    </row>
    <row r="8" spans="1:10">
      <c r="A8" s="27"/>
      <c r="B8" t="s">
        <v>746</v>
      </c>
      <c r="C8">
        <v>1</v>
      </c>
    </row>
    <row r="9" spans="1:10">
      <c r="A9" s="27"/>
      <c r="B9" t="s">
        <v>747</v>
      </c>
      <c r="C9">
        <v>1</v>
      </c>
      <c r="J9" s="7" t="s">
        <v>824</v>
      </c>
    </row>
    <row r="10" spans="1:10">
      <c r="A10" s="27"/>
      <c r="B10" t="s">
        <v>748</v>
      </c>
      <c r="C10">
        <v>1</v>
      </c>
    </row>
    <row r="11" spans="1:10">
      <c r="A11" s="27"/>
      <c r="B11" t="s">
        <v>749</v>
      </c>
      <c r="C11">
        <v>1</v>
      </c>
    </row>
    <row r="12" spans="1:10">
      <c r="A12" s="27"/>
      <c r="B12" t="s">
        <v>750</v>
      </c>
      <c r="C12">
        <v>1</v>
      </c>
    </row>
    <row r="13" spans="1:10">
      <c r="A13" s="27"/>
      <c r="B13" t="s">
        <v>751</v>
      </c>
      <c r="C13">
        <v>1</v>
      </c>
    </row>
    <row r="14" spans="1:10">
      <c r="A14" s="27"/>
      <c r="B14" t="s">
        <v>752</v>
      </c>
      <c r="C14">
        <v>1</v>
      </c>
    </row>
    <row r="15" spans="1:10">
      <c r="A15" s="27"/>
      <c r="B15" t="s">
        <v>753</v>
      </c>
      <c r="C15">
        <v>1</v>
      </c>
    </row>
    <row r="16" spans="1:10">
      <c r="A16" s="27"/>
      <c r="B16" t="s">
        <v>754</v>
      </c>
      <c r="C16">
        <v>1</v>
      </c>
    </row>
    <row r="17" spans="1:10">
      <c r="A17" s="28" t="s">
        <v>35</v>
      </c>
      <c r="B17" t="s">
        <v>740</v>
      </c>
      <c r="C17">
        <v>1</v>
      </c>
    </row>
    <row r="18" spans="1:10">
      <c r="A18" s="28"/>
      <c r="B18" t="s">
        <v>741</v>
      </c>
      <c r="C18">
        <v>1</v>
      </c>
    </row>
    <row r="19" spans="1:10">
      <c r="A19" s="28"/>
      <c r="B19" t="s">
        <v>742</v>
      </c>
      <c r="C19">
        <v>1</v>
      </c>
    </row>
    <row r="20" spans="1:10">
      <c r="A20" s="28"/>
      <c r="B20" t="s">
        <v>743</v>
      </c>
      <c r="C20">
        <v>1</v>
      </c>
    </row>
    <row r="21" spans="1:10">
      <c r="A21" s="28"/>
      <c r="B21" t="s">
        <v>744</v>
      </c>
      <c r="C21">
        <v>1</v>
      </c>
    </row>
    <row r="22" spans="1:10">
      <c r="A22" s="28"/>
      <c r="B22" t="s">
        <v>745</v>
      </c>
      <c r="C22">
        <v>1</v>
      </c>
    </row>
    <row r="23" spans="1:10">
      <c r="A23" s="28"/>
      <c r="B23" t="s">
        <v>746</v>
      </c>
      <c r="C23">
        <v>1</v>
      </c>
      <c r="J23" s="7" t="s">
        <v>825</v>
      </c>
    </row>
    <row r="24" spans="1:10">
      <c r="A24" s="28"/>
      <c r="B24" t="s">
        <v>747</v>
      </c>
      <c r="C24">
        <v>1</v>
      </c>
    </row>
    <row r="25" spans="1:10">
      <c r="A25" s="28"/>
      <c r="B25" t="s">
        <v>748</v>
      </c>
      <c r="C25">
        <v>1</v>
      </c>
    </row>
    <row r="26" spans="1:10">
      <c r="A26" s="28"/>
      <c r="B26" t="s">
        <v>749</v>
      </c>
      <c r="C26">
        <v>1</v>
      </c>
    </row>
    <row r="27" spans="1:10">
      <c r="A27" s="28"/>
      <c r="B27" t="s">
        <v>750</v>
      </c>
      <c r="C27">
        <v>1</v>
      </c>
    </row>
    <row r="28" spans="1:10">
      <c r="A28" s="28"/>
      <c r="B28" t="s">
        <v>751</v>
      </c>
      <c r="C28">
        <v>1</v>
      </c>
    </row>
    <row r="29" spans="1:10">
      <c r="A29" s="28"/>
      <c r="B29" t="s">
        <v>752</v>
      </c>
      <c r="C29">
        <v>1</v>
      </c>
    </row>
    <row r="30" spans="1:10">
      <c r="A30" s="28"/>
      <c r="B30" t="s">
        <v>753</v>
      </c>
      <c r="C30">
        <v>1</v>
      </c>
    </row>
    <row r="31" spans="1:10">
      <c r="A31" s="28"/>
      <c r="B31" t="s">
        <v>754</v>
      </c>
      <c r="C31">
        <v>1</v>
      </c>
    </row>
    <row r="32" spans="1:10">
      <c r="A32" s="29" t="s">
        <v>755</v>
      </c>
      <c r="B32" s="3" t="s">
        <v>740</v>
      </c>
    </row>
    <row r="33" spans="1:12">
      <c r="A33" s="29"/>
      <c r="B33" s="3" t="s">
        <v>741</v>
      </c>
      <c r="C33">
        <v>1</v>
      </c>
      <c r="E33">
        <v>1</v>
      </c>
      <c r="H33">
        <v>1</v>
      </c>
      <c r="L33">
        <v>1</v>
      </c>
    </row>
    <row r="34" spans="1:12">
      <c r="A34" s="29"/>
      <c r="B34" s="3" t="s">
        <v>742</v>
      </c>
    </row>
    <row r="35" spans="1:12">
      <c r="A35" s="29"/>
      <c r="B35" s="3" t="s">
        <v>743</v>
      </c>
    </row>
    <row r="36" spans="1:12">
      <c r="A36" s="29"/>
      <c r="B36" s="3" t="s">
        <v>744</v>
      </c>
      <c r="C36">
        <v>1</v>
      </c>
      <c r="F36">
        <v>1</v>
      </c>
      <c r="H36">
        <v>1</v>
      </c>
      <c r="L36">
        <v>1</v>
      </c>
    </row>
    <row r="37" spans="1:12">
      <c r="A37" s="29"/>
      <c r="B37" s="3" t="s">
        <v>745</v>
      </c>
      <c r="C37">
        <v>1</v>
      </c>
      <c r="D37">
        <v>1</v>
      </c>
      <c r="H37">
        <v>1</v>
      </c>
      <c r="I37">
        <v>1</v>
      </c>
      <c r="L37">
        <v>1</v>
      </c>
    </row>
    <row r="38" spans="1:12">
      <c r="A38" s="29"/>
      <c r="B38" s="3" t="s">
        <v>746</v>
      </c>
      <c r="C38">
        <v>1</v>
      </c>
      <c r="D38">
        <v>1</v>
      </c>
      <c r="H38">
        <v>1</v>
      </c>
      <c r="I38">
        <v>1</v>
      </c>
      <c r="J38" s="7" t="s">
        <v>826</v>
      </c>
      <c r="L38">
        <v>1</v>
      </c>
    </row>
    <row r="39" spans="1:12">
      <c r="A39" s="29"/>
      <c r="B39" s="3" t="s">
        <v>747</v>
      </c>
      <c r="C39">
        <v>1</v>
      </c>
      <c r="D39">
        <v>1</v>
      </c>
      <c r="H39">
        <v>1</v>
      </c>
      <c r="I39">
        <v>1</v>
      </c>
      <c r="L39">
        <v>1</v>
      </c>
    </row>
    <row r="40" spans="1:12">
      <c r="A40" s="29"/>
      <c r="B40" s="3" t="s">
        <v>748</v>
      </c>
      <c r="C40">
        <v>1</v>
      </c>
      <c r="D40">
        <v>1</v>
      </c>
      <c r="H40">
        <v>1</v>
      </c>
      <c r="I40">
        <v>1</v>
      </c>
      <c r="L40">
        <v>1</v>
      </c>
    </row>
    <row r="41" spans="1:12">
      <c r="A41" s="29"/>
      <c r="B41" s="3" t="s">
        <v>749</v>
      </c>
      <c r="C41">
        <v>1</v>
      </c>
      <c r="D41">
        <v>1</v>
      </c>
      <c r="H41">
        <v>1</v>
      </c>
      <c r="I41">
        <v>1</v>
      </c>
      <c r="L41">
        <v>1</v>
      </c>
    </row>
    <row r="42" spans="1:12">
      <c r="A42" s="29"/>
      <c r="B42" s="3" t="s">
        <v>750</v>
      </c>
      <c r="C42">
        <v>1</v>
      </c>
      <c r="D42">
        <v>1</v>
      </c>
      <c r="H42">
        <v>1</v>
      </c>
      <c r="I42">
        <v>1</v>
      </c>
      <c r="L42">
        <v>1</v>
      </c>
    </row>
    <row r="43" spans="1:12">
      <c r="A43" s="29"/>
      <c r="B43" s="3" t="s">
        <v>751</v>
      </c>
      <c r="C43">
        <v>1</v>
      </c>
      <c r="D43">
        <v>1</v>
      </c>
      <c r="H43">
        <v>1</v>
      </c>
      <c r="I43">
        <v>1</v>
      </c>
      <c r="L43">
        <v>1</v>
      </c>
    </row>
    <row r="44" spans="1:12">
      <c r="A44" s="29"/>
      <c r="B44" s="3" t="s">
        <v>752</v>
      </c>
      <c r="C44">
        <v>1</v>
      </c>
      <c r="D44">
        <v>1</v>
      </c>
      <c r="H44">
        <v>1</v>
      </c>
      <c r="L44">
        <v>1</v>
      </c>
    </row>
    <row r="45" spans="1:12">
      <c r="A45" s="29"/>
      <c r="B45" s="3" t="s">
        <v>753</v>
      </c>
      <c r="C45">
        <v>1</v>
      </c>
      <c r="D45">
        <v>1</v>
      </c>
      <c r="H45">
        <v>1</v>
      </c>
      <c r="L45">
        <v>1</v>
      </c>
    </row>
    <row r="46" spans="1:12">
      <c r="A46" s="29"/>
      <c r="B46" s="3" t="s">
        <v>754</v>
      </c>
      <c r="C46">
        <v>1</v>
      </c>
      <c r="D46">
        <v>1</v>
      </c>
      <c r="H46">
        <v>1</v>
      </c>
      <c r="L46">
        <v>1</v>
      </c>
    </row>
    <row r="47" spans="1:12" ht="15" customHeight="1">
      <c r="A47" s="26" t="s">
        <v>682</v>
      </c>
      <c r="B47" s="3" t="s">
        <v>775</v>
      </c>
      <c r="C47">
        <v>1</v>
      </c>
      <c r="G47">
        <v>1</v>
      </c>
      <c r="L47">
        <v>1</v>
      </c>
    </row>
    <row r="48" spans="1:12">
      <c r="A48" s="26"/>
      <c r="B48" s="3" t="s">
        <v>776</v>
      </c>
      <c r="C48">
        <v>1</v>
      </c>
      <c r="G48">
        <v>1</v>
      </c>
      <c r="L48">
        <v>1</v>
      </c>
    </row>
    <row r="49" spans="1:12">
      <c r="A49" s="26"/>
      <c r="B49" s="3" t="s">
        <v>777</v>
      </c>
      <c r="C49">
        <v>1</v>
      </c>
      <c r="G49">
        <v>1</v>
      </c>
      <c r="L49">
        <v>1</v>
      </c>
    </row>
    <row r="50" spans="1:12">
      <c r="A50" s="26"/>
      <c r="B50" s="3" t="s">
        <v>778</v>
      </c>
      <c r="C50">
        <v>1</v>
      </c>
      <c r="G50">
        <v>1</v>
      </c>
      <c r="L50">
        <v>1</v>
      </c>
    </row>
    <row r="51" spans="1:12">
      <c r="A51" s="26"/>
      <c r="B51" s="3" t="s">
        <v>779</v>
      </c>
      <c r="C51">
        <v>1</v>
      </c>
      <c r="G51">
        <v>1</v>
      </c>
      <c r="L51">
        <v>1</v>
      </c>
    </row>
    <row r="52" spans="1:12">
      <c r="A52" s="26"/>
      <c r="B52" s="3" t="s">
        <v>780</v>
      </c>
      <c r="C52">
        <v>1</v>
      </c>
      <c r="G52">
        <v>1</v>
      </c>
      <c r="L52">
        <v>1</v>
      </c>
    </row>
    <row r="53" spans="1:12">
      <c r="A53" s="26"/>
      <c r="B53" s="3" t="s">
        <v>781</v>
      </c>
      <c r="C53">
        <v>1</v>
      </c>
      <c r="G53">
        <v>1</v>
      </c>
      <c r="L53">
        <v>1</v>
      </c>
    </row>
    <row r="54" spans="1:12">
      <c r="A54" s="26"/>
      <c r="B54" s="3" t="s">
        <v>782</v>
      </c>
      <c r="C54">
        <v>1</v>
      </c>
      <c r="G54">
        <v>1</v>
      </c>
      <c r="L54">
        <v>1</v>
      </c>
    </row>
    <row r="55" spans="1:12">
      <c r="A55" s="26"/>
      <c r="B55" s="3" t="s">
        <v>783</v>
      </c>
      <c r="C55">
        <v>1</v>
      </c>
      <c r="G55">
        <v>1</v>
      </c>
      <c r="L55">
        <v>1</v>
      </c>
    </row>
    <row r="56" spans="1:12">
      <c r="A56" s="26"/>
      <c r="B56" s="3" t="s">
        <v>784</v>
      </c>
      <c r="C56">
        <v>1</v>
      </c>
      <c r="G56">
        <v>1</v>
      </c>
      <c r="L56">
        <v>1</v>
      </c>
    </row>
    <row r="57" spans="1:12">
      <c r="A57" s="26"/>
      <c r="B57" s="3" t="s">
        <v>785</v>
      </c>
      <c r="C57">
        <v>1</v>
      </c>
      <c r="G57">
        <v>1</v>
      </c>
      <c r="L57">
        <v>1</v>
      </c>
    </row>
    <row r="58" spans="1:12">
      <c r="A58" s="26"/>
      <c r="B58" s="3" t="s">
        <v>786</v>
      </c>
      <c r="C58">
        <v>1</v>
      </c>
      <c r="G58">
        <v>1</v>
      </c>
      <c r="L58">
        <v>1</v>
      </c>
    </row>
    <row r="59" spans="1:12">
      <c r="A59" s="26"/>
      <c r="B59" s="3" t="s">
        <v>787</v>
      </c>
      <c r="C59">
        <v>1</v>
      </c>
      <c r="G59">
        <v>1</v>
      </c>
      <c r="L59">
        <v>1</v>
      </c>
    </row>
    <row r="60" spans="1:12">
      <c r="A60" s="26"/>
      <c r="B60" s="3" t="s">
        <v>788</v>
      </c>
      <c r="C60">
        <v>1</v>
      </c>
      <c r="G60">
        <v>1</v>
      </c>
      <c r="L60">
        <v>1</v>
      </c>
    </row>
    <row r="61" spans="1:12">
      <c r="A61" s="26"/>
      <c r="B61" s="3" t="s">
        <v>789</v>
      </c>
      <c r="C61">
        <v>1</v>
      </c>
      <c r="G61">
        <v>1</v>
      </c>
      <c r="L61">
        <v>1</v>
      </c>
    </row>
    <row r="62" spans="1:12" ht="15" customHeight="1">
      <c r="A62" s="26"/>
      <c r="B62" s="3" t="s">
        <v>740</v>
      </c>
      <c r="C62">
        <v>1</v>
      </c>
      <c r="G62">
        <v>1</v>
      </c>
      <c r="L62">
        <v>1</v>
      </c>
    </row>
    <row r="63" spans="1:12">
      <c r="A63" s="26"/>
      <c r="B63" s="3" t="s">
        <v>741</v>
      </c>
      <c r="C63">
        <v>1</v>
      </c>
      <c r="G63">
        <v>1</v>
      </c>
      <c r="L63">
        <v>1</v>
      </c>
    </row>
    <row r="64" spans="1:12">
      <c r="A64" s="26"/>
      <c r="B64" s="3" t="s">
        <v>742</v>
      </c>
      <c r="C64">
        <v>1</v>
      </c>
      <c r="G64">
        <v>1</v>
      </c>
      <c r="L64">
        <v>1</v>
      </c>
    </row>
    <row r="65" spans="1:12">
      <c r="A65" s="26"/>
      <c r="B65" s="3" t="s">
        <v>773</v>
      </c>
      <c r="C65">
        <v>1</v>
      </c>
      <c r="G65">
        <v>1</v>
      </c>
      <c r="L65">
        <v>1</v>
      </c>
    </row>
    <row r="66" spans="1:12">
      <c r="A66" s="26"/>
      <c r="B66" s="3" t="s">
        <v>774</v>
      </c>
      <c r="C66">
        <v>1</v>
      </c>
      <c r="G66">
        <v>1</v>
      </c>
      <c r="L66">
        <v>1</v>
      </c>
    </row>
    <row r="67" spans="1:12">
      <c r="A67" s="26"/>
      <c r="B67" s="3" t="s">
        <v>743</v>
      </c>
      <c r="C67">
        <v>1</v>
      </c>
      <c r="G67">
        <v>1</v>
      </c>
      <c r="L67">
        <v>1</v>
      </c>
    </row>
    <row r="68" spans="1:12">
      <c r="A68" s="26"/>
      <c r="B68" s="3" t="s">
        <v>744</v>
      </c>
      <c r="C68">
        <v>1</v>
      </c>
      <c r="G68">
        <v>1</v>
      </c>
      <c r="L68">
        <v>1</v>
      </c>
    </row>
    <row r="69" spans="1:12">
      <c r="A69" s="26"/>
      <c r="B69" s="3" t="s">
        <v>745</v>
      </c>
      <c r="C69">
        <v>1</v>
      </c>
      <c r="G69">
        <v>1</v>
      </c>
      <c r="L69">
        <v>1</v>
      </c>
    </row>
    <row r="70" spans="1:12">
      <c r="A70" s="26"/>
      <c r="B70" s="3" t="s">
        <v>790</v>
      </c>
      <c r="C70">
        <v>1</v>
      </c>
      <c r="G70">
        <v>1</v>
      </c>
      <c r="L70">
        <v>1</v>
      </c>
    </row>
    <row r="71" spans="1:12">
      <c r="A71" s="26"/>
      <c r="B71" s="3" t="s">
        <v>791</v>
      </c>
      <c r="C71">
        <v>1</v>
      </c>
      <c r="G71">
        <v>1</v>
      </c>
      <c r="L71">
        <v>1</v>
      </c>
    </row>
    <row r="72" spans="1:12">
      <c r="A72" s="26"/>
      <c r="B72" s="3" t="s">
        <v>746</v>
      </c>
      <c r="C72">
        <v>1</v>
      </c>
      <c r="G72">
        <v>1</v>
      </c>
      <c r="L72">
        <v>1</v>
      </c>
    </row>
    <row r="73" spans="1:12">
      <c r="A73" s="26"/>
      <c r="B73" s="3" t="s">
        <v>747</v>
      </c>
      <c r="C73">
        <v>1</v>
      </c>
      <c r="G73">
        <v>1</v>
      </c>
      <c r="L73">
        <v>1</v>
      </c>
    </row>
    <row r="74" spans="1:12">
      <c r="A74" s="26"/>
      <c r="B74" s="3" t="s">
        <v>748</v>
      </c>
      <c r="C74">
        <v>1</v>
      </c>
      <c r="G74">
        <v>1</v>
      </c>
      <c r="L74">
        <v>1</v>
      </c>
    </row>
    <row r="75" spans="1:12">
      <c r="A75" s="26"/>
      <c r="B75" s="3" t="s">
        <v>792</v>
      </c>
      <c r="C75">
        <v>1</v>
      </c>
      <c r="G75">
        <v>1</v>
      </c>
      <c r="J75" s="7" t="s">
        <v>824</v>
      </c>
      <c r="L75">
        <v>1</v>
      </c>
    </row>
    <row r="76" spans="1:12">
      <c r="A76" s="26"/>
      <c r="B76" s="3" t="s">
        <v>793</v>
      </c>
      <c r="C76">
        <v>1</v>
      </c>
      <c r="G76">
        <v>1</v>
      </c>
      <c r="L76">
        <v>1</v>
      </c>
    </row>
    <row r="77" spans="1:12">
      <c r="A77" s="26"/>
      <c r="B77" s="3" t="s">
        <v>749</v>
      </c>
      <c r="C77">
        <v>1</v>
      </c>
      <c r="G77">
        <v>1</v>
      </c>
      <c r="L77">
        <v>1</v>
      </c>
    </row>
    <row r="78" spans="1:12">
      <c r="A78" s="26"/>
      <c r="B78" s="3" t="s">
        <v>750</v>
      </c>
      <c r="C78">
        <v>1</v>
      </c>
      <c r="G78">
        <v>1</v>
      </c>
      <c r="L78">
        <v>1</v>
      </c>
    </row>
    <row r="79" spans="1:12">
      <c r="A79" s="26"/>
      <c r="B79" s="3" t="s">
        <v>751</v>
      </c>
      <c r="C79">
        <v>1</v>
      </c>
      <c r="G79">
        <v>1</v>
      </c>
      <c r="L79">
        <v>1</v>
      </c>
    </row>
    <row r="80" spans="1:12">
      <c r="A80" s="26"/>
      <c r="B80" s="3" t="s">
        <v>794</v>
      </c>
      <c r="C80">
        <v>1</v>
      </c>
      <c r="G80">
        <v>1</v>
      </c>
      <c r="L80">
        <v>1</v>
      </c>
    </row>
    <row r="81" spans="1:12">
      <c r="A81" s="26"/>
      <c r="B81" s="3" t="s">
        <v>795</v>
      </c>
      <c r="C81">
        <v>1</v>
      </c>
      <c r="G81">
        <v>1</v>
      </c>
      <c r="L81">
        <v>1</v>
      </c>
    </row>
    <row r="82" spans="1:12">
      <c r="A82" s="26"/>
      <c r="B82" s="3" t="s">
        <v>752</v>
      </c>
      <c r="C82">
        <v>1</v>
      </c>
      <c r="G82">
        <v>1</v>
      </c>
      <c r="I82">
        <v>1</v>
      </c>
      <c r="L82">
        <v>1</v>
      </c>
    </row>
    <row r="83" spans="1:12">
      <c r="A83" s="26"/>
      <c r="B83" s="3" t="s">
        <v>753</v>
      </c>
      <c r="C83">
        <v>1</v>
      </c>
      <c r="G83">
        <v>1</v>
      </c>
      <c r="I83">
        <v>1</v>
      </c>
      <c r="L83">
        <v>1</v>
      </c>
    </row>
    <row r="84" spans="1:12">
      <c r="A84" s="26"/>
      <c r="B84" s="3" t="s">
        <v>754</v>
      </c>
      <c r="C84">
        <v>1</v>
      </c>
      <c r="G84">
        <v>1</v>
      </c>
      <c r="I84">
        <v>1</v>
      </c>
      <c r="L84">
        <v>1</v>
      </c>
    </row>
    <row r="85" spans="1:12">
      <c r="A85" s="26"/>
      <c r="B85" s="3" t="s">
        <v>796</v>
      </c>
      <c r="C85">
        <v>1</v>
      </c>
      <c r="G85">
        <v>1</v>
      </c>
      <c r="I85">
        <v>1</v>
      </c>
      <c r="L85">
        <v>1</v>
      </c>
    </row>
    <row r="86" spans="1:12">
      <c r="A86" s="26"/>
      <c r="B86" s="3" t="s">
        <v>797</v>
      </c>
      <c r="C86">
        <v>1</v>
      </c>
      <c r="G86">
        <v>1</v>
      </c>
      <c r="I86">
        <v>1</v>
      </c>
      <c r="L86">
        <v>1</v>
      </c>
    </row>
    <row r="87" spans="1:12">
      <c r="A87" s="26"/>
      <c r="B87" s="3" t="s">
        <v>798</v>
      </c>
      <c r="C87">
        <v>1</v>
      </c>
      <c r="G87">
        <v>1</v>
      </c>
      <c r="I87">
        <v>1</v>
      </c>
      <c r="L87">
        <v>1</v>
      </c>
    </row>
    <row r="88" spans="1:12">
      <c r="A88" s="26"/>
      <c r="B88" s="3" t="s">
        <v>799</v>
      </c>
      <c r="C88">
        <v>1</v>
      </c>
      <c r="G88">
        <v>1</v>
      </c>
      <c r="I88">
        <v>1</v>
      </c>
      <c r="L88">
        <v>1</v>
      </c>
    </row>
    <row r="89" spans="1:12">
      <c r="A89" s="26"/>
      <c r="B89" s="3" t="s">
        <v>800</v>
      </c>
      <c r="C89">
        <v>1</v>
      </c>
      <c r="G89">
        <v>1</v>
      </c>
      <c r="I89">
        <v>1</v>
      </c>
      <c r="L89">
        <v>1</v>
      </c>
    </row>
    <row r="90" spans="1:12">
      <c r="A90" s="26"/>
      <c r="B90" s="3" t="s">
        <v>801</v>
      </c>
      <c r="C90">
        <v>1</v>
      </c>
      <c r="G90">
        <v>1</v>
      </c>
      <c r="I90">
        <v>1</v>
      </c>
      <c r="J90" s="7" t="s">
        <v>824</v>
      </c>
      <c r="L90">
        <v>1</v>
      </c>
    </row>
    <row r="91" spans="1:12">
      <c r="A91" s="26"/>
      <c r="B91" s="3" t="s">
        <v>802</v>
      </c>
      <c r="C91">
        <v>1</v>
      </c>
      <c r="G91">
        <v>1</v>
      </c>
      <c r="I91">
        <v>1</v>
      </c>
      <c r="L91">
        <v>1</v>
      </c>
    </row>
    <row r="92" spans="1:12">
      <c r="A92" s="26"/>
      <c r="B92" s="3" t="s">
        <v>803</v>
      </c>
      <c r="C92">
        <v>1</v>
      </c>
      <c r="G92">
        <v>1</v>
      </c>
      <c r="L92">
        <v>1</v>
      </c>
    </row>
    <row r="93" spans="1:12">
      <c r="A93" s="26"/>
      <c r="B93" s="3" t="s">
        <v>804</v>
      </c>
      <c r="C93">
        <v>1</v>
      </c>
      <c r="G93">
        <v>1</v>
      </c>
      <c r="L93">
        <v>1</v>
      </c>
    </row>
    <row r="94" spans="1:12">
      <c r="A94" s="26"/>
      <c r="B94" s="3" t="s">
        <v>805</v>
      </c>
      <c r="C94">
        <v>1</v>
      </c>
      <c r="G94">
        <v>1</v>
      </c>
      <c r="L94">
        <v>1</v>
      </c>
    </row>
    <row r="95" spans="1:12">
      <c r="A95" s="26"/>
      <c r="B95" s="3" t="s">
        <v>806</v>
      </c>
      <c r="C95">
        <v>1</v>
      </c>
      <c r="G95">
        <v>1</v>
      </c>
      <c r="L95">
        <v>1</v>
      </c>
    </row>
    <row r="96" spans="1:12">
      <c r="A96" s="26"/>
      <c r="B96" s="3" t="s">
        <v>807</v>
      </c>
      <c r="C96">
        <v>1</v>
      </c>
      <c r="G96">
        <v>1</v>
      </c>
      <c r="L96">
        <v>1</v>
      </c>
    </row>
    <row r="97" spans="1:12">
      <c r="A97" s="26"/>
      <c r="B97" s="3" t="s">
        <v>808</v>
      </c>
      <c r="C97">
        <v>1</v>
      </c>
      <c r="G97">
        <v>1</v>
      </c>
      <c r="L97">
        <v>1</v>
      </c>
    </row>
    <row r="98" spans="1:12">
      <c r="A98" s="26"/>
      <c r="B98" s="3" t="s">
        <v>809</v>
      </c>
      <c r="C98">
        <v>1</v>
      </c>
      <c r="G98">
        <v>1</v>
      </c>
      <c r="L98">
        <v>1</v>
      </c>
    </row>
    <row r="99" spans="1:12">
      <c r="A99" s="26"/>
      <c r="B99" s="3" t="s">
        <v>810</v>
      </c>
      <c r="C99">
        <v>1</v>
      </c>
      <c r="G99">
        <v>1</v>
      </c>
      <c r="L99">
        <v>1</v>
      </c>
    </row>
    <row r="100" spans="1:12">
      <c r="A100" s="26"/>
      <c r="B100" s="3" t="s">
        <v>811</v>
      </c>
      <c r="C100">
        <v>1</v>
      </c>
      <c r="G100">
        <v>1</v>
      </c>
      <c r="L100">
        <v>1</v>
      </c>
    </row>
    <row r="101" spans="1:12">
      <c r="A101" s="26"/>
      <c r="B101" s="3" t="s">
        <v>812</v>
      </c>
      <c r="C101">
        <v>1</v>
      </c>
      <c r="G101">
        <v>1</v>
      </c>
      <c r="L101">
        <v>1</v>
      </c>
    </row>
    <row r="102" spans="1:12">
      <c r="I102">
        <f>SUM(I33:I101)</f>
        <v>17</v>
      </c>
      <c r="L102">
        <f>SUM(L33:L101)</f>
        <v>67</v>
      </c>
    </row>
    <row r="103" spans="1:12">
      <c r="I103">
        <f>I102/L102</f>
        <v>0.2537313432835821</v>
      </c>
    </row>
    <row r="115" ht="15" customHeight="1"/>
  </sheetData>
  <mergeCells count="4">
    <mergeCell ref="A2:A16"/>
    <mergeCell ref="A17:A31"/>
    <mergeCell ref="A32:A46"/>
    <mergeCell ref="A47:A101"/>
  </mergeCells>
  <hyperlinks>
    <hyperlink ref="J9" r:id="rId1"/>
    <hyperlink ref="J23" r:id="rId2"/>
    <hyperlink ref="J38" r:id="rId3"/>
    <hyperlink ref="J75" r:id="rId4"/>
    <hyperlink ref="J90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opLeftCell="A34" workbookViewId="0">
      <selection activeCell="G1" sqref="G1"/>
    </sheetView>
  </sheetViews>
  <sheetFormatPr baseColWidth="10" defaultRowHeight="15" x14ac:dyDescent="0"/>
  <sheetData>
    <row r="1" spans="1:31">
      <c r="C1" t="s">
        <v>738</v>
      </c>
      <c r="D1" t="s">
        <v>739</v>
      </c>
      <c r="E1" t="s">
        <v>761</v>
      </c>
      <c r="F1" t="s">
        <v>762</v>
      </c>
      <c r="G1" t="s">
        <v>764</v>
      </c>
      <c r="H1" t="s">
        <v>763</v>
      </c>
      <c r="I1" t="s">
        <v>815</v>
      </c>
      <c r="J1" t="s">
        <v>816</v>
      </c>
      <c r="K1" t="s">
        <v>817</v>
      </c>
      <c r="L1" t="s">
        <v>818</v>
      </c>
      <c r="M1" t="s">
        <v>819</v>
      </c>
    </row>
    <row r="2" spans="1:31">
      <c r="A2" s="27" t="s">
        <v>510</v>
      </c>
      <c r="B2" t="s">
        <v>740</v>
      </c>
      <c r="C2">
        <v>1</v>
      </c>
      <c r="D2">
        <v>1</v>
      </c>
      <c r="F2">
        <v>1</v>
      </c>
      <c r="H2">
        <v>1</v>
      </c>
    </row>
    <row r="3" spans="1:31">
      <c r="A3" s="27"/>
      <c r="B3" t="s">
        <v>741</v>
      </c>
      <c r="C3">
        <v>1</v>
      </c>
      <c r="D3">
        <v>1</v>
      </c>
      <c r="F3">
        <v>1</v>
      </c>
      <c r="H3">
        <v>1</v>
      </c>
      <c r="J3">
        <v>1</v>
      </c>
    </row>
    <row r="4" spans="1:31">
      <c r="A4" s="27"/>
      <c r="B4" t="s">
        <v>742</v>
      </c>
      <c r="C4">
        <v>1</v>
      </c>
      <c r="D4">
        <v>1</v>
      </c>
      <c r="F4">
        <v>1</v>
      </c>
      <c r="H4">
        <v>1</v>
      </c>
      <c r="L4">
        <v>1</v>
      </c>
    </row>
    <row r="5" spans="1:31">
      <c r="A5" s="27"/>
      <c r="B5" t="s">
        <v>743</v>
      </c>
      <c r="C5">
        <v>1</v>
      </c>
      <c r="D5">
        <v>1</v>
      </c>
      <c r="F5">
        <v>1</v>
      </c>
      <c r="H5">
        <v>1</v>
      </c>
    </row>
    <row r="6" spans="1:31">
      <c r="A6" s="27"/>
      <c r="B6" t="s">
        <v>744</v>
      </c>
      <c r="C6">
        <v>1</v>
      </c>
      <c r="E6">
        <v>1</v>
      </c>
      <c r="G6">
        <v>1</v>
      </c>
      <c r="H6">
        <v>1</v>
      </c>
    </row>
    <row r="7" spans="1:31">
      <c r="A7" s="27"/>
      <c r="B7" t="s">
        <v>745</v>
      </c>
      <c r="C7">
        <v>1</v>
      </c>
      <c r="D7">
        <v>1</v>
      </c>
      <c r="F7">
        <v>1</v>
      </c>
      <c r="H7">
        <v>1</v>
      </c>
    </row>
    <row r="8" spans="1:31">
      <c r="A8" s="27"/>
      <c r="B8" t="s">
        <v>746</v>
      </c>
      <c r="C8">
        <v>1</v>
      </c>
      <c r="D8">
        <v>1</v>
      </c>
      <c r="F8">
        <v>1</v>
      </c>
      <c r="H8">
        <v>1</v>
      </c>
    </row>
    <row r="9" spans="1:31">
      <c r="A9" s="27"/>
      <c r="B9" t="s">
        <v>747</v>
      </c>
      <c r="C9">
        <v>1</v>
      </c>
      <c r="D9">
        <v>1</v>
      </c>
      <c r="F9">
        <v>1</v>
      </c>
      <c r="H9">
        <v>1</v>
      </c>
    </row>
    <row r="10" spans="1:31">
      <c r="A10" s="27"/>
      <c r="B10" t="s">
        <v>748</v>
      </c>
      <c r="C10">
        <v>1</v>
      </c>
      <c r="D10">
        <v>1</v>
      </c>
      <c r="G10">
        <v>1</v>
      </c>
      <c r="H10">
        <v>1</v>
      </c>
      <c r="M10">
        <v>1</v>
      </c>
    </row>
    <row r="11" spans="1:31">
      <c r="A11" s="27"/>
      <c r="B11" t="s">
        <v>749</v>
      </c>
      <c r="C11">
        <v>1</v>
      </c>
      <c r="D11">
        <v>1</v>
      </c>
      <c r="F11">
        <v>1</v>
      </c>
      <c r="H11">
        <v>1</v>
      </c>
    </row>
    <row r="12" spans="1:31">
      <c r="A12" s="27"/>
      <c r="B12" t="s">
        <v>750</v>
      </c>
      <c r="C12">
        <v>1</v>
      </c>
      <c r="D12">
        <v>1</v>
      </c>
      <c r="G12">
        <v>1</v>
      </c>
      <c r="H12">
        <v>1</v>
      </c>
    </row>
    <row r="13" spans="1:31">
      <c r="A13" s="27"/>
      <c r="B13" t="s">
        <v>751</v>
      </c>
      <c r="C13">
        <v>1</v>
      </c>
      <c r="D13">
        <v>1</v>
      </c>
      <c r="G13">
        <v>1</v>
      </c>
      <c r="H13">
        <v>1</v>
      </c>
    </row>
    <row r="14" spans="1:31">
      <c r="A14" s="27"/>
      <c r="B14" t="s">
        <v>752</v>
      </c>
      <c r="C14">
        <v>1</v>
      </c>
      <c r="D14">
        <v>1</v>
      </c>
      <c r="F14">
        <v>1</v>
      </c>
      <c r="H14">
        <v>1</v>
      </c>
      <c r="AE14">
        <v>0.133333333</v>
      </c>
    </row>
    <row r="15" spans="1:31">
      <c r="A15" s="27"/>
      <c r="B15" t="s">
        <v>753</v>
      </c>
      <c r="C15">
        <v>1</v>
      </c>
      <c r="D15">
        <v>1</v>
      </c>
      <c r="F15">
        <v>1</v>
      </c>
      <c r="H15">
        <v>1</v>
      </c>
      <c r="AE15">
        <v>0</v>
      </c>
    </row>
    <row r="16" spans="1:31">
      <c r="A16" s="27"/>
      <c r="B16" t="s">
        <v>754</v>
      </c>
      <c r="C16">
        <v>1</v>
      </c>
      <c r="D16">
        <v>1</v>
      </c>
      <c r="F16">
        <v>1</v>
      </c>
      <c r="H16">
        <v>1</v>
      </c>
      <c r="AE16">
        <v>0.33333332999999998</v>
      </c>
    </row>
    <row r="17" spans="1:31">
      <c r="A17" s="28" t="s">
        <v>511</v>
      </c>
      <c r="B17" t="s">
        <v>740</v>
      </c>
      <c r="C17">
        <v>1</v>
      </c>
      <c r="D17">
        <v>1</v>
      </c>
      <c r="G17">
        <v>1</v>
      </c>
      <c r="H17">
        <v>1</v>
      </c>
      <c r="AE17">
        <v>0</v>
      </c>
    </row>
    <row r="18" spans="1:31">
      <c r="A18" s="28"/>
      <c r="B18" t="s">
        <v>741</v>
      </c>
      <c r="C18">
        <v>1</v>
      </c>
      <c r="D18">
        <v>1</v>
      </c>
      <c r="F18">
        <v>1</v>
      </c>
      <c r="H18">
        <v>1</v>
      </c>
      <c r="AE18">
        <f>AVERAGE(AE14:AE17)</f>
        <v>0.11666666575</v>
      </c>
    </row>
    <row r="19" spans="1:31">
      <c r="A19" s="28"/>
      <c r="B19" t="s">
        <v>742</v>
      </c>
      <c r="C19">
        <v>1</v>
      </c>
      <c r="D19">
        <v>1</v>
      </c>
      <c r="F19">
        <v>1</v>
      </c>
      <c r="H19">
        <v>1</v>
      </c>
    </row>
    <row r="20" spans="1:31">
      <c r="A20" s="28"/>
      <c r="B20" t="s">
        <v>743</v>
      </c>
      <c r="C20">
        <v>1</v>
      </c>
      <c r="D20">
        <v>1</v>
      </c>
      <c r="F20">
        <v>1</v>
      </c>
      <c r="H20">
        <v>1</v>
      </c>
    </row>
    <row r="21" spans="1:31">
      <c r="A21" s="28"/>
      <c r="B21" t="s">
        <v>744</v>
      </c>
      <c r="C21">
        <v>1</v>
      </c>
      <c r="D21">
        <v>1</v>
      </c>
      <c r="G21">
        <v>1</v>
      </c>
      <c r="H21">
        <v>1</v>
      </c>
      <c r="M21">
        <v>1</v>
      </c>
    </row>
    <row r="22" spans="1:31">
      <c r="A22" s="28"/>
      <c r="B22" t="s">
        <v>745</v>
      </c>
      <c r="C22">
        <v>1</v>
      </c>
      <c r="D22">
        <v>1</v>
      </c>
      <c r="F22">
        <v>1</v>
      </c>
      <c r="H22">
        <v>1</v>
      </c>
    </row>
    <row r="23" spans="1:31">
      <c r="A23" s="28"/>
      <c r="B23" t="s">
        <v>746</v>
      </c>
      <c r="C23">
        <v>1</v>
      </c>
      <c r="D23">
        <v>1</v>
      </c>
      <c r="G23">
        <v>1</v>
      </c>
      <c r="H23">
        <v>1</v>
      </c>
    </row>
    <row r="24" spans="1:31">
      <c r="A24" s="28"/>
      <c r="B24" t="s">
        <v>747</v>
      </c>
      <c r="C24">
        <v>1</v>
      </c>
      <c r="D24">
        <v>1</v>
      </c>
      <c r="G24">
        <v>1</v>
      </c>
      <c r="H24">
        <v>1</v>
      </c>
    </row>
    <row r="25" spans="1:31">
      <c r="A25" s="28"/>
      <c r="B25" t="s">
        <v>748</v>
      </c>
      <c r="C25">
        <v>1</v>
      </c>
      <c r="D25">
        <v>1</v>
      </c>
      <c r="G25">
        <v>1</v>
      </c>
      <c r="H25">
        <v>1</v>
      </c>
    </row>
    <row r="26" spans="1:31">
      <c r="A26" s="28"/>
      <c r="B26" t="s">
        <v>749</v>
      </c>
      <c r="C26">
        <v>1</v>
      </c>
      <c r="D26">
        <v>1</v>
      </c>
      <c r="F26">
        <v>1</v>
      </c>
      <c r="H26">
        <v>1</v>
      </c>
    </row>
    <row r="27" spans="1:31">
      <c r="A27" s="28"/>
      <c r="B27" t="s">
        <v>750</v>
      </c>
      <c r="C27">
        <v>1</v>
      </c>
      <c r="D27">
        <v>1</v>
      </c>
      <c r="G27">
        <v>1</v>
      </c>
      <c r="H27">
        <v>1</v>
      </c>
    </row>
    <row r="28" spans="1:31">
      <c r="A28" s="28"/>
      <c r="B28" t="s">
        <v>751</v>
      </c>
      <c r="C28">
        <v>1</v>
      </c>
      <c r="D28">
        <v>1</v>
      </c>
      <c r="G28">
        <v>1</v>
      </c>
      <c r="H28">
        <v>1</v>
      </c>
    </row>
    <row r="29" spans="1:31">
      <c r="A29" s="28"/>
      <c r="B29" t="s">
        <v>752</v>
      </c>
      <c r="C29">
        <v>1</v>
      </c>
      <c r="D29">
        <v>1</v>
      </c>
      <c r="G29">
        <v>1</v>
      </c>
      <c r="H29">
        <v>1</v>
      </c>
    </row>
    <row r="30" spans="1:31">
      <c r="A30" s="28"/>
      <c r="B30" t="s">
        <v>753</v>
      </c>
      <c r="C30">
        <v>1</v>
      </c>
      <c r="D30">
        <v>1</v>
      </c>
      <c r="F30">
        <v>1</v>
      </c>
      <c r="H30">
        <v>1</v>
      </c>
    </row>
    <row r="31" spans="1:31">
      <c r="A31" s="28"/>
      <c r="B31" t="s">
        <v>754</v>
      </c>
      <c r="C31">
        <v>1</v>
      </c>
      <c r="D31">
        <v>1</v>
      </c>
      <c r="F31">
        <v>1</v>
      </c>
      <c r="H31">
        <v>1</v>
      </c>
    </row>
    <row r="32" spans="1:31">
      <c r="A32" s="29" t="s">
        <v>516</v>
      </c>
      <c r="B32" s="3" t="s">
        <v>740</v>
      </c>
      <c r="C32">
        <v>1</v>
      </c>
      <c r="D32">
        <v>1</v>
      </c>
      <c r="G32">
        <v>1</v>
      </c>
      <c r="H32">
        <v>1</v>
      </c>
      <c r="M32">
        <v>1</v>
      </c>
    </row>
    <row r="33" spans="1:13">
      <c r="A33" s="29"/>
      <c r="B33" s="3" t="s">
        <v>741</v>
      </c>
      <c r="C33">
        <v>1</v>
      </c>
      <c r="D33">
        <v>1</v>
      </c>
      <c r="G33">
        <v>1</v>
      </c>
      <c r="H33">
        <v>1</v>
      </c>
      <c r="M33">
        <v>1</v>
      </c>
    </row>
    <row r="34" spans="1:13">
      <c r="A34" s="29"/>
      <c r="B34" s="3" t="s">
        <v>742</v>
      </c>
      <c r="C34">
        <v>1</v>
      </c>
      <c r="D34">
        <v>1</v>
      </c>
      <c r="G34">
        <v>1</v>
      </c>
      <c r="H34">
        <v>1</v>
      </c>
      <c r="M34">
        <v>1</v>
      </c>
    </row>
    <row r="35" spans="1:13">
      <c r="A35" s="29"/>
      <c r="B35" s="3" t="s">
        <v>743</v>
      </c>
      <c r="C35">
        <v>1</v>
      </c>
      <c r="D35">
        <v>1</v>
      </c>
      <c r="G35">
        <v>1</v>
      </c>
      <c r="H35">
        <v>1</v>
      </c>
      <c r="M35">
        <v>1</v>
      </c>
    </row>
    <row r="36" spans="1:13">
      <c r="A36" s="29"/>
      <c r="B36" s="3" t="s">
        <v>744</v>
      </c>
      <c r="C36">
        <v>1</v>
      </c>
      <c r="D36">
        <v>1</v>
      </c>
      <c r="G36">
        <v>1</v>
      </c>
      <c r="H36">
        <v>1</v>
      </c>
      <c r="M36">
        <v>1</v>
      </c>
    </row>
    <row r="37" spans="1:13">
      <c r="A37" s="29"/>
      <c r="B37" s="3" t="s">
        <v>745</v>
      </c>
      <c r="C37">
        <v>1</v>
      </c>
      <c r="D37">
        <v>1</v>
      </c>
      <c r="G37">
        <v>1</v>
      </c>
      <c r="H37">
        <v>1</v>
      </c>
      <c r="M37">
        <v>1</v>
      </c>
    </row>
    <row r="38" spans="1:13">
      <c r="A38" s="29"/>
      <c r="B38" s="3" t="s">
        <v>746</v>
      </c>
      <c r="C38">
        <v>1</v>
      </c>
      <c r="D38">
        <v>1</v>
      </c>
      <c r="G38">
        <v>1</v>
      </c>
      <c r="H38">
        <v>1</v>
      </c>
      <c r="M38">
        <v>1</v>
      </c>
    </row>
    <row r="39" spans="1:13">
      <c r="A39" s="29"/>
      <c r="B39" s="3" t="s">
        <v>747</v>
      </c>
      <c r="C39">
        <v>1</v>
      </c>
      <c r="D39">
        <v>1</v>
      </c>
      <c r="F39">
        <v>1</v>
      </c>
      <c r="H39">
        <v>1</v>
      </c>
      <c r="M39">
        <v>1</v>
      </c>
    </row>
    <row r="40" spans="1:13">
      <c r="A40" s="29"/>
      <c r="B40" s="3" t="s">
        <v>748</v>
      </c>
      <c r="C40">
        <v>1</v>
      </c>
      <c r="D40">
        <v>1</v>
      </c>
      <c r="F40">
        <v>1</v>
      </c>
      <c r="H40">
        <v>1</v>
      </c>
    </row>
    <row r="41" spans="1:13">
      <c r="A41" s="29"/>
      <c r="B41" s="3" t="s">
        <v>749</v>
      </c>
      <c r="C41">
        <v>1</v>
      </c>
      <c r="D41">
        <v>1</v>
      </c>
      <c r="F41">
        <v>1</v>
      </c>
      <c r="H41">
        <v>1</v>
      </c>
      <c r="M41">
        <v>1</v>
      </c>
    </row>
    <row r="42" spans="1:13">
      <c r="A42" s="29"/>
      <c r="B42" s="3" t="s">
        <v>750</v>
      </c>
      <c r="C42">
        <v>1</v>
      </c>
      <c r="D42">
        <v>1</v>
      </c>
      <c r="F42">
        <v>1</v>
      </c>
      <c r="H42">
        <v>1</v>
      </c>
      <c r="M42">
        <v>1</v>
      </c>
    </row>
    <row r="43" spans="1:13">
      <c r="A43" s="29"/>
      <c r="B43" s="3" t="s">
        <v>751</v>
      </c>
      <c r="C43">
        <v>1</v>
      </c>
      <c r="D43">
        <v>1</v>
      </c>
      <c r="G43">
        <v>1</v>
      </c>
      <c r="H43">
        <v>1</v>
      </c>
    </row>
    <row r="44" spans="1:13">
      <c r="A44" s="29"/>
      <c r="B44" s="3" t="s">
        <v>752</v>
      </c>
      <c r="C44">
        <v>1</v>
      </c>
      <c r="D44">
        <v>1</v>
      </c>
      <c r="F44">
        <v>1</v>
      </c>
      <c r="H44">
        <v>1</v>
      </c>
    </row>
    <row r="45" spans="1:13">
      <c r="A45" s="29"/>
      <c r="B45" s="3" t="s">
        <v>753</v>
      </c>
      <c r="C45">
        <v>1</v>
      </c>
      <c r="D45">
        <v>1</v>
      </c>
      <c r="F45">
        <v>1</v>
      </c>
      <c r="H45">
        <v>1</v>
      </c>
    </row>
    <row r="46" spans="1:13">
      <c r="A46" s="29"/>
      <c r="B46" s="3" t="s">
        <v>754</v>
      </c>
      <c r="C46">
        <v>1</v>
      </c>
      <c r="D46">
        <v>1</v>
      </c>
      <c r="G46">
        <v>1</v>
      </c>
      <c r="H46">
        <v>1</v>
      </c>
    </row>
    <row r="47" spans="1:13">
      <c r="A47" s="26" t="s">
        <v>723</v>
      </c>
      <c r="B47" s="3" t="s">
        <v>740</v>
      </c>
      <c r="C47">
        <v>1</v>
      </c>
      <c r="D47">
        <v>1</v>
      </c>
      <c r="F47">
        <v>1</v>
      </c>
      <c r="H47">
        <v>1</v>
      </c>
    </row>
    <row r="48" spans="1:13">
      <c r="A48" s="26"/>
      <c r="B48" s="3" t="s">
        <v>741</v>
      </c>
      <c r="C48">
        <v>1</v>
      </c>
      <c r="D48">
        <v>1</v>
      </c>
      <c r="F48">
        <v>1</v>
      </c>
      <c r="H48">
        <v>1</v>
      </c>
    </row>
    <row r="49" spans="1:15">
      <c r="A49" s="26"/>
      <c r="B49" s="3" t="s">
        <v>742</v>
      </c>
      <c r="C49">
        <v>1</v>
      </c>
      <c r="D49">
        <v>1</v>
      </c>
      <c r="F49">
        <v>1</v>
      </c>
      <c r="H49">
        <v>1</v>
      </c>
    </row>
    <row r="50" spans="1:15">
      <c r="A50" s="26"/>
      <c r="B50" s="3" t="s">
        <v>743</v>
      </c>
      <c r="C50">
        <v>1</v>
      </c>
      <c r="D50">
        <v>1</v>
      </c>
      <c r="F50">
        <v>1</v>
      </c>
      <c r="H50">
        <v>1</v>
      </c>
    </row>
    <row r="51" spans="1:15">
      <c r="A51" s="26"/>
      <c r="B51" s="3" t="s">
        <v>744</v>
      </c>
      <c r="C51">
        <v>1</v>
      </c>
      <c r="D51">
        <v>1</v>
      </c>
      <c r="G51">
        <v>1</v>
      </c>
      <c r="H51">
        <v>1</v>
      </c>
    </row>
    <row r="52" spans="1:15">
      <c r="A52" s="26"/>
      <c r="B52" s="3" t="s">
        <v>745</v>
      </c>
      <c r="C52">
        <v>1</v>
      </c>
      <c r="D52">
        <v>1</v>
      </c>
      <c r="F52">
        <v>1</v>
      </c>
      <c r="H52">
        <v>1</v>
      </c>
    </row>
    <row r="53" spans="1:15">
      <c r="A53" s="26"/>
      <c r="B53" s="3" t="s">
        <v>746</v>
      </c>
      <c r="C53">
        <v>1</v>
      </c>
      <c r="D53">
        <v>1</v>
      </c>
      <c r="F53">
        <v>1</v>
      </c>
      <c r="H53">
        <v>1</v>
      </c>
    </row>
    <row r="54" spans="1:15">
      <c r="A54" s="26"/>
      <c r="B54" s="3" t="s">
        <v>747</v>
      </c>
      <c r="C54">
        <v>1</v>
      </c>
      <c r="D54">
        <v>1</v>
      </c>
      <c r="G54">
        <v>1</v>
      </c>
      <c r="H54">
        <v>1</v>
      </c>
    </row>
    <row r="55" spans="1:15">
      <c r="A55" s="26"/>
      <c r="B55" s="3" t="s">
        <v>748</v>
      </c>
      <c r="C55">
        <v>1</v>
      </c>
      <c r="D55">
        <v>1</v>
      </c>
      <c r="F55">
        <v>1</v>
      </c>
      <c r="H55">
        <v>1</v>
      </c>
    </row>
    <row r="56" spans="1:15">
      <c r="A56" s="26"/>
      <c r="B56" s="3" t="s">
        <v>749</v>
      </c>
      <c r="C56">
        <v>1</v>
      </c>
      <c r="D56">
        <v>1</v>
      </c>
      <c r="G56">
        <v>1</v>
      </c>
      <c r="H56">
        <v>1</v>
      </c>
    </row>
    <row r="57" spans="1:15">
      <c r="A57" s="26"/>
      <c r="B57" s="3" t="s">
        <v>750</v>
      </c>
      <c r="C57">
        <v>1</v>
      </c>
      <c r="D57">
        <v>1</v>
      </c>
      <c r="F57">
        <v>1</v>
      </c>
      <c r="H57">
        <v>1</v>
      </c>
    </row>
    <row r="58" spans="1:15">
      <c r="A58" s="26"/>
      <c r="B58" s="3" t="s">
        <v>751</v>
      </c>
      <c r="C58">
        <v>1</v>
      </c>
      <c r="D58">
        <v>1</v>
      </c>
      <c r="F58">
        <v>1</v>
      </c>
      <c r="H58">
        <v>1</v>
      </c>
    </row>
    <row r="59" spans="1:15">
      <c r="A59" s="26"/>
      <c r="B59" s="3" t="s">
        <v>752</v>
      </c>
      <c r="C59">
        <v>1</v>
      </c>
      <c r="D59">
        <v>1</v>
      </c>
      <c r="F59">
        <v>1</v>
      </c>
      <c r="H59">
        <v>1</v>
      </c>
    </row>
    <row r="60" spans="1:15">
      <c r="A60" s="26"/>
      <c r="B60" s="3" t="s">
        <v>753</v>
      </c>
      <c r="C60">
        <v>1</v>
      </c>
      <c r="D60">
        <v>1</v>
      </c>
      <c r="G60">
        <v>1</v>
      </c>
      <c r="H60">
        <v>1</v>
      </c>
      <c r="M60">
        <v>1</v>
      </c>
    </row>
    <row r="61" spans="1:15">
      <c r="A61" s="26"/>
      <c r="B61" s="3" t="s">
        <v>754</v>
      </c>
      <c r="C61">
        <v>1</v>
      </c>
      <c r="D61">
        <v>1</v>
      </c>
      <c r="G61">
        <v>1</v>
      </c>
      <c r="H61">
        <v>1</v>
      </c>
    </row>
    <row r="62" spans="1:15">
      <c r="C62">
        <f t="shared" ref="C62:M62" si="0">SUM(C2:C61)</f>
        <v>60</v>
      </c>
      <c r="D62">
        <f t="shared" si="0"/>
        <v>59</v>
      </c>
      <c r="E62">
        <f t="shared" si="0"/>
        <v>1</v>
      </c>
      <c r="F62">
        <f t="shared" si="0"/>
        <v>34</v>
      </c>
      <c r="G62">
        <f t="shared" si="0"/>
        <v>26</v>
      </c>
      <c r="H62">
        <f t="shared" si="0"/>
        <v>60</v>
      </c>
      <c r="I62">
        <f t="shared" si="0"/>
        <v>0</v>
      </c>
      <c r="J62">
        <f t="shared" si="0"/>
        <v>1</v>
      </c>
      <c r="K62">
        <f t="shared" si="0"/>
        <v>0</v>
      </c>
      <c r="L62">
        <f t="shared" si="0"/>
        <v>1</v>
      </c>
      <c r="M62">
        <f t="shared" si="0"/>
        <v>13</v>
      </c>
      <c r="O62">
        <f>58/60</f>
        <v>0.96666666666666667</v>
      </c>
    </row>
    <row r="63" spans="1:15">
      <c r="C63">
        <f t="shared" ref="C63:M63" si="1">C62/$H$62</f>
        <v>1</v>
      </c>
      <c r="D63">
        <f t="shared" si="1"/>
        <v>0.98333333333333328</v>
      </c>
      <c r="E63">
        <f t="shared" si="1"/>
        <v>1.6666666666666666E-2</v>
      </c>
      <c r="F63">
        <f t="shared" si="1"/>
        <v>0.56666666666666665</v>
      </c>
      <c r="G63">
        <f t="shared" si="1"/>
        <v>0.43333333333333335</v>
      </c>
      <c r="H63">
        <f t="shared" si="1"/>
        <v>1</v>
      </c>
      <c r="I63">
        <f t="shared" si="1"/>
        <v>0</v>
      </c>
      <c r="J63">
        <f t="shared" si="1"/>
        <v>1.6666666666666666E-2</v>
      </c>
      <c r="K63">
        <f t="shared" si="1"/>
        <v>0</v>
      </c>
      <c r="L63">
        <f t="shared" si="1"/>
        <v>1.6666666666666666E-2</v>
      </c>
      <c r="M63">
        <f t="shared" si="1"/>
        <v>0.21666666666666667</v>
      </c>
    </row>
    <row r="64" spans="1:15">
      <c r="I64">
        <f>1-I63</f>
        <v>1</v>
      </c>
      <c r="J64">
        <f>1-J63</f>
        <v>0.98333333333333328</v>
      </c>
      <c r="K64">
        <f>1-K63</f>
        <v>1</v>
      </c>
      <c r="L64">
        <f>1-L63</f>
        <v>0.98333333333333328</v>
      </c>
      <c r="M64">
        <f>1-M63</f>
        <v>0.78333333333333333</v>
      </c>
    </row>
  </sheetData>
  <mergeCells count="4">
    <mergeCell ref="A2:A16"/>
    <mergeCell ref="A17:A31"/>
    <mergeCell ref="A32:A46"/>
    <mergeCell ref="A47:A6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B1" workbookViewId="0">
      <selection activeCell="L49" sqref="L49:N49"/>
    </sheetView>
  </sheetViews>
  <sheetFormatPr baseColWidth="10" defaultRowHeight="15" x14ac:dyDescent="0"/>
  <sheetData>
    <row r="1" spans="1:18">
      <c r="C1" t="s">
        <v>767</v>
      </c>
      <c r="D1" t="s">
        <v>738</v>
      </c>
      <c r="E1" t="s">
        <v>765</v>
      </c>
      <c r="F1" t="s">
        <v>768</v>
      </c>
      <c r="G1" t="s">
        <v>761</v>
      </c>
      <c r="H1" t="s">
        <v>766</v>
      </c>
      <c r="I1" t="s">
        <v>769</v>
      </c>
      <c r="J1" t="s">
        <v>770</v>
      </c>
      <c r="K1" t="s">
        <v>820</v>
      </c>
      <c r="L1" t="s">
        <v>814</v>
      </c>
      <c r="M1" t="s">
        <v>821</v>
      </c>
      <c r="N1" t="s">
        <v>822</v>
      </c>
    </row>
    <row r="2" spans="1:18">
      <c r="A2" s="27" t="s">
        <v>413</v>
      </c>
      <c r="B2" t="s">
        <v>740</v>
      </c>
      <c r="D2">
        <v>1</v>
      </c>
      <c r="E2">
        <v>1</v>
      </c>
      <c r="H2">
        <v>1</v>
      </c>
      <c r="L2">
        <v>1</v>
      </c>
      <c r="M2">
        <v>1</v>
      </c>
      <c r="R2">
        <v>1</v>
      </c>
    </row>
    <row r="3" spans="1:18">
      <c r="A3" s="27"/>
      <c r="B3" t="s">
        <v>741</v>
      </c>
      <c r="D3">
        <v>1</v>
      </c>
      <c r="E3">
        <v>1</v>
      </c>
      <c r="H3">
        <v>1</v>
      </c>
      <c r="L3">
        <v>1</v>
      </c>
      <c r="M3">
        <v>1</v>
      </c>
      <c r="R3">
        <v>1</v>
      </c>
    </row>
    <row r="4" spans="1:18">
      <c r="A4" s="27"/>
      <c r="B4" t="s">
        <v>742</v>
      </c>
      <c r="D4">
        <v>1</v>
      </c>
      <c r="E4">
        <v>1</v>
      </c>
      <c r="H4">
        <v>1</v>
      </c>
      <c r="L4">
        <v>1</v>
      </c>
      <c r="M4">
        <v>1</v>
      </c>
      <c r="R4">
        <v>1</v>
      </c>
    </row>
    <row r="5" spans="1:18">
      <c r="A5" s="27"/>
      <c r="B5" t="s">
        <v>743</v>
      </c>
      <c r="D5">
        <v>1</v>
      </c>
      <c r="E5">
        <v>1</v>
      </c>
      <c r="H5">
        <v>1</v>
      </c>
      <c r="L5">
        <v>1</v>
      </c>
      <c r="M5">
        <v>1</v>
      </c>
      <c r="R5">
        <v>1</v>
      </c>
    </row>
    <row r="6" spans="1:18">
      <c r="A6" s="27"/>
      <c r="B6" t="s">
        <v>744</v>
      </c>
      <c r="D6">
        <v>1</v>
      </c>
      <c r="E6">
        <v>1</v>
      </c>
      <c r="H6">
        <v>1</v>
      </c>
      <c r="L6">
        <v>1</v>
      </c>
      <c r="M6">
        <v>1</v>
      </c>
      <c r="R6">
        <v>1</v>
      </c>
    </row>
    <row r="7" spans="1:18">
      <c r="A7" s="27"/>
      <c r="B7" t="s">
        <v>745</v>
      </c>
      <c r="D7">
        <v>1</v>
      </c>
      <c r="E7">
        <v>1</v>
      </c>
      <c r="H7">
        <v>1</v>
      </c>
      <c r="L7">
        <v>1</v>
      </c>
      <c r="M7">
        <v>1</v>
      </c>
      <c r="R7">
        <v>1</v>
      </c>
    </row>
    <row r="8" spans="1:18">
      <c r="A8" s="27"/>
      <c r="B8" t="s">
        <v>746</v>
      </c>
      <c r="D8">
        <v>1</v>
      </c>
      <c r="E8">
        <v>1</v>
      </c>
      <c r="H8">
        <v>1</v>
      </c>
      <c r="M8">
        <v>1</v>
      </c>
      <c r="R8">
        <v>1</v>
      </c>
    </row>
    <row r="9" spans="1:18">
      <c r="A9" s="27"/>
      <c r="B9" t="s">
        <v>747</v>
      </c>
      <c r="D9">
        <v>1</v>
      </c>
      <c r="E9">
        <v>1</v>
      </c>
      <c r="H9">
        <v>1</v>
      </c>
      <c r="L9">
        <v>1</v>
      </c>
      <c r="M9">
        <v>1</v>
      </c>
      <c r="R9">
        <v>1</v>
      </c>
    </row>
    <row r="10" spans="1:18">
      <c r="A10" s="27"/>
      <c r="B10" t="s">
        <v>748</v>
      </c>
      <c r="D10">
        <v>1</v>
      </c>
      <c r="E10">
        <v>1</v>
      </c>
      <c r="H10">
        <v>1</v>
      </c>
      <c r="L10">
        <v>1</v>
      </c>
      <c r="M10">
        <v>1</v>
      </c>
      <c r="R10">
        <v>1</v>
      </c>
    </row>
    <row r="11" spans="1:18">
      <c r="A11" s="27"/>
      <c r="B11" t="s">
        <v>749</v>
      </c>
      <c r="D11">
        <v>1</v>
      </c>
      <c r="E11">
        <v>1</v>
      </c>
      <c r="H11">
        <v>1</v>
      </c>
      <c r="L11">
        <v>1</v>
      </c>
      <c r="R11">
        <v>1</v>
      </c>
    </row>
    <row r="12" spans="1:18">
      <c r="A12" s="27"/>
      <c r="B12" t="s">
        <v>750</v>
      </c>
      <c r="D12">
        <v>1</v>
      </c>
      <c r="E12">
        <v>1</v>
      </c>
      <c r="H12">
        <v>1</v>
      </c>
      <c r="L12">
        <v>1</v>
      </c>
      <c r="M12">
        <v>1</v>
      </c>
      <c r="R12">
        <v>1</v>
      </c>
    </row>
    <row r="13" spans="1:18">
      <c r="A13" s="27"/>
      <c r="B13" t="s">
        <v>751</v>
      </c>
      <c r="C13">
        <v>1</v>
      </c>
      <c r="F13">
        <v>1</v>
      </c>
      <c r="H13">
        <v>1</v>
      </c>
      <c r="R13">
        <v>1</v>
      </c>
    </row>
    <row r="14" spans="1:18">
      <c r="A14" s="27"/>
      <c r="B14" t="s">
        <v>752</v>
      </c>
      <c r="C14">
        <v>1</v>
      </c>
      <c r="E14">
        <v>1</v>
      </c>
      <c r="H14">
        <v>1</v>
      </c>
      <c r="R14">
        <v>1</v>
      </c>
    </row>
    <row r="15" spans="1:18">
      <c r="A15" s="27"/>
      <c r="B15" t="s">
        <v>753</v>
      </c>
      <c r="C15">
        <v>1</v>
      </c>
      <c r="E15">
        <v>1</v>
      </c>
      <c r="H15">
        <v>1</v>
      </c>
      <c r="M15">
        <v>1</v>
      </c>
      <c r="R15">
        <v>1</v>
      </c>
    </row>
    <row r="16" spans="1:18">
      <c r="A16" s="27"/>
      <c r="B16" t="s">
        <v>754</v>
      </c>
      <c r="D16">
        <v>1</v>
      </c>
      <c r="F16">
        <v>1</v>
      </c>
      <c r="H16">
        <v>1</v>
      </c>
      <c r="R16">
        <v>1</v>
      </c>
    </row>
    <row r="17" spans="1:18">
      <c r="A17" s="28" t="s">
        <v>522</v>
      </c>
      <c r="B17" t="s">
        <v>740</v>
      </c>
      <c r="D17">
        <v>1</v>
      </c>
      <c r="F17">
        <v>1</v>
      </c>
      <c r="H17">
        <v>1</v>
      </c>
      <c r="J17">
        <v>1</v>
      </c>
      <c r="R17">
        <v>1</v>
      </c>
    </row>
    <row r="18" spans="1:18">
      <c r="A18" s="28"/>
      <c r="B18" t="s">
        <v>741</v>
      </c>
      <c r="D18">
        <v>1</v>
      </c>
      <c r="E18">
        <v>1</v>
      </c>
      <c r="H18">
        <v>1</v>
      </c>
      <c r="J18">
        <v>1</v>
      </c>
      <c r="R18">
        <v>1</v>
      </c>
    </row>
    <row r="19" spans="1:18">
      <c r="A19" s="28"/>
      <c r="B19" t="s">
        <v>742</v>
      </c>
      <c r="D19">
        <v>1</v>
      </c>
      <c r="E19">
        <v>1</v>
      </c>
      <c r="H19">
        <v>1</v>
      </c>
      <c r="J19">
        <v>1</v>
      </c>
      <c r="K19">
        <v>1</v>
      </c>
      <c r="R19">
        <v>1</v>
      </c>
    </row>
    <row r="20" spans="1:18">
      <c r="A20" s="28"/>
      <c r="B20" t="s">
        <v>743</v>
      </c>
      <c r="D20">
        <v>1</v>
      </c>
      <c r="G20">
        <v>1</v>
      </c>
      <c r="I20">
        <v>1</v>
      </c>
      <c r="J20">
        <v>1</v>
      </c>
      <c r="K20">
        <v>1</v>
      </c>
      <c r="N20">
        <v>1</v>
      </c>
      <c r="R20">
        <v>1</v>
      </c>
    </row>
    <row r="21" spans="1:18">
      <c r="A21" s="28"/>
      <c r="B21" t="s">
        <v>744</v>
      </c>
      <c r="D21">
        <v>1</v>
      </c>
      <c r="G21">
        <v>1</v>
      </c>
      <c r="I21">
        <v>1</v>
      </c>
      <c r="J21">
        <v>1</v>
      </c>
      <c r="K21">
        <v>1</v>
      </c>
      <c r="N21">
        <v>1</v>
      </c>
      <c r="R21">
        <v>1</v>
      </c>
    </row>
    <row r="22" spans="1:18">
      <c r="A22" s="28"/>
      <c r="B22" t="s">
        <v>745</v>
      </c>
      <c r="D22">
        <v>1</v>
      </c>
      <c r="G22">
        <v>1</v>
      </c>
      <c r="I22">
        <v>1</v>
      </c>
      <c r="J22">
        <v>1</v>
      </c>
      <c r="N22">
        <v>1</v>
      </c>
      <c r="R22">
        <v>1</v>
      </c>
    </row>
    <row r="23" spans="1:18">
      <c r="A23" s="28"/>
      <c r="B23" t="s">
        <v>746</v>
      </c>
      <c r="D23">
        <v>1</v>
      </c>
      <c r="G23">
        <v>1</v>
      </c>
      <c r="I23">
        <v>1</v>
      </c>
      <c r="J23">
        <v>1</v>
      </c>
      <c r="K23">
        <v>1</v>
      </c>
      <c r="N23">
        <v>1</v>
      </c>
      <c r="R23">
        <v>1</v>
      </c>
    </row>
    <row r="24" spans="1:18">
      <c r="A24" s="28"/>
      <c r="B24" t="s">
        <v>747</v>
      </c>
      <c r="D24">
        <v>1</v>
      </c>
      <c r="G24">
        <v>1</v>
      </c>
      <c r="I24">
        <v>1</v>
      </c>
      <c r="J24">
        <v>1</v>
      </c>
      <c r="K24">
        <v>1</v>
      </c>
      <c r="R24">
        <v>1</v>
      </c>
    </row>
    <row r="25" spans="1:18">
      <c r="A25" s="28"/>
      <c r="B25" t="s">
        <v>748</v>
      </c>
      <c r="C25">
        <v>1</v>
      </c>
      <c r="F25">
        <v>1</v>
      </c>
      <c r="I25">
        <v>1</v>
      </c>
      <c r="J25">
        <v>1</v>
      </c>
      <c r="R25">
        <v>1</v>
      </c>
    </row>
    <row r="26" spans="1:18">
      <c r="A26" s="28"/>
      <c r="B26" t="s">
        <v>749</v>
      </c>
      <c r="C26">
        <v>1</v>
      </c>
      <c r="F26">
        <v>1</v>
      </c>
      <c r="I26">
        <v>1</v>
      </c>
      <c r="J26">
        <v>1</v>
      </c>
      <c r="R26">
        <v>1</v>
      </c>
    </row>
    <row r="27" spans="1:18">
      <c r="A27" s="28"/>
      <c r="B27" t="s">
        <v>750</v>
      </c>
      <c r="D27">
        <v>1</v>
      </c>
      <c r="G27">
        <v>1</v>
      </c>
      <c r="I27">
        <v>1</v>
      </c>
      <c r="J27">
        <v>1</v>
      </c>
      <c r="R27">
        <v>1</v>
      </c>
    </row>
    <row r="28" spans="1:18">
      <c r="A28" s="28"/>
      <c r="B28" t="s">
        <v>751</v>
      </c>
      <c r="C28">
        <v>1</v>
      </c>
      <c r="F28">
        <v>1</v>
      </c>
      <c r="H28">
        <v>1</v>
      </c>
      <c r="J28">
        <v>1</v>
      </c>
      <c r="R28">
        <v>1</v>
      </c>
    </row>
    <row r="29" spans="1:18">
      <c r="A29" s="28"/>
      <c r="B29" t="s">
        <v>752</v>
      </c>
      <c r="C29">
        <v>1</v>
      </c>
      <c r="E29">
        <v>1</v>
      </c>
      <c r="H29">
        <v>1</v>
      </c>
      <c r="J29">
        <v>1</v>
      </c>
      <c r="R29">
        <v>1</v>
      </c>
    </row>
    <row r="30" spans="1:18">
      <c r="A30" s="28"/>
      <c r="B30" t="s">
        <v>753</v>
      </c>
      <c r="D30">
        <v>1</v>
      </c>
      <c r="G30">
        <v>1</v>
      </c>
      <c r="I30">
        <v>1</v>
      </c>
      <c r="J30">
        <v>1</v>
      </c>
      <c r="R30">
        <v>1</v>
      </c>
    </row>
    <row r="31" spans="1:18">
      <c r="A31" s="28"/>
      <c r="B31" t="s">
        <v>754</v>
      </c>
      <c r="D31">
        <v>1</v>
      </c>
      <c r="G31">
        <v>1</v>
      </c>
      <c r="I31">
        <v>1</v>
      </c>
      <c r="J31">
        <v>1</v>
      </c>
      <c r="R31">
        <v>1</v>
      </c>
    </row>
    <row r="32" spans="1:18">
      <c r="A32" s="29" t="s">
        <v>675</v>
      </c>
      <c r="B32" s="3" t="s">
        <v>740</v>
      </c>
      <c r="C32" s="3">
        <v>1</v>
      </c>
      <c r="F32">
        <v>1</v>
      </c>
      <c r="I32">
        <v>1</v>
      </c>
      <c r="J32">
        <v>1</v>
      </c>
      <c r="R32">
        <v>1</v>
      </c>
    </row>
    <row r="33" spans="1:18">
      <c r="A33" s="29"/>
      <c r="B33" s="3" t="s">
        <v>741</v>
      </c>
      <c r="C33" s="3">
        <v>1</v>
      </c>
      <c r="F33">
        <v>1</v>
      </c>
      <c r="H33">
        <v>1</v>
      </c>
      <c r="J33">
        <v>1</v>
      </c>
      <c r="R33">
        <v>1</v>
      </c>
    </row>
    <row r="34" spans="1:18">
      <c r="A34" s="29"/>
      <c r="B34" s="3" t="s">
        <v>742</v>
      </c>
      <c r="C34" s="3"/>
      <c r="D34">
        <v>1</v>
      </c>
      <c r="F34">
        <v>1</v>
      </c>
      <c r="I34">
        <v>1</v>
      </c>
      <c r="J34">
        <v>1</v>
      </c>
      <c r="R34">
        <v>1</v>
      </c>
    </row>
    <row r="35" spans="1:18">
      <c r="A35" s="29"/>
      <c r="B35" s="3" t="s">
        <v>743</v>
      </c>
      <c r="C35" s="3">
        <v>1</v>
      </c>
      <c r="F35">
        <v>1</v>
      </c>
      <c r="H35">
        <v>1</v>
      </c>
      <c r="J35">
        <v>1</v>
      </c>
      <c r="R35">
        <v>1</v>
      </c>
    </row>
    <row r="36" spans="1:18">
      <c r="A36" s="29"/>
      <c r="B36" s="3" t="s">
        <v>744</v>
      </c>
      <c r="C36" s="3">
        <v>1</v>
      </c>
      <c r="F36">
        <v>1</v>
      </c>
      <c r="H36">
        <v>1</v>
      </c>
      <c r="J36">
        <v>1</v>
      </c>
      <c r="R36">
        <v>1</v>
      </c>
    </row>
    <row r="37" spans="1:18">
      <c r="A37" s="29"/>
      <c r="B37" s="3" t="s">
        <v>745</v>
      </c>
      <c r="C37" s="3">
        <v>1</v>
      </c>
      <c r="F37">
        <v>1</v>
      </c>
      <c r="I37">
        <v>1</v>
      </c>
      <c r="J37">
        <v>1</v>
      </c>
      <c r="R37">
        <v>1</v>
      </c>
    </row>
    <row r="38" spans="1:18">
      <c r="A38" s="29"/>
      <c r="B38" s="3" t="s">
        <v>746</v>
      </c>
      <c r="C38" s="3"/>
      <c r="D38">
        <v>1</v>
      </c>
      <c r="G38">
        <v>1</v>
      </c>
      <c r="I38">
        <v>1</v>
      </c>
      <c r="J38">
        <v>1</v>
      </c>
      <c r="R38">
        <v>1</v>
      </c>
    </row>
    <row r="39" spans="1:18">
      <c r="A39" s="29"/>
      <c r="B39" s="3" t="s">
        <v>747</v>
      </c>
      <c r="C39" s="3">
        <v>1</v>
      </c>
      <c r="F39">
        <v>1</v>
      </c>
      <c r="H39">
        <v>1</v>
      </c>
      <c r="J39">
        <v>1</v>
      </c>
      <c r="R39">
        <v>1</v>
      </c>
    </row>
    <row r="40" spans="1:18">
      <c r="A40" s="29"/>
      <c r="B40" s="3" t="s">
        <v>748</v>
      </c>
      <c r="C40" s="3"/>
      <c r="D40">
        <v>1</v>
      </c>
      <c r="G40">
        <v>1</v>
      </c>
      <c r="I40">
        <v>1</v>
      </c>
      <c r="J40">
        <v>1</v>
      </c>
      <c r="R40">
        <v>1</v>
      </c>
    </row>
    <row r="41" spans="1:18">
      <c r="A41" s="29"/>
      <c r="B41" s="3" t="s">
        <v>749</v>
      </c>
      <c r="C41" s="3">
        <v>1</v>
      </c>
      <c r="F41">
        <v>1</v>
      </c>
      <c r="H41">
        <v>1</v>
      </c>
      <c r="J41">
        <v>1</v>
      </c>
      <c r="R41">
        <v>1</v>
      </c>
    </row>
    <row r="42" spans="1:18">
      <c r="A42" s="29"/>
      <c r="B42" s="3" t="s">
        <v>750</v>
      </c>
      <c r="C42" s="3"/>
      <c r="D42">
        <v>1</v>
      </c>
      <c r="G42">
        <v>1</v>
      </c>
      <c r="I42">
        <v>1</v>
      </c>
      <c r="J42">
        <v>1</v>
      </c>
      <c r="L42">
        <v>1</v>
      </c>
      <c r="R42">
        <v>1</v>
      </c>
    </row>
    <row r="43" spans="1:18">
      <c r="A43" s="29"/>
      <c r="B43" s="3" t="s">
        <v>751</v>
      </c>
      <c r="C43" s="3"/>
      <c r="D43">
        <v>1</v>
      </c>
      <c r="G43">
        <v>1</v>
      </c>
      <c r="I43">
        <v>1</v>
      </c>
      <c r="J43">
        <v>1</v>
      </c>
      <c r="L43">
        <v>1</v>
      </c>
      <c r="N43">
        <v>1</v>
      </c>
      <c r="R43">
        <v>1</v>
      </c>
    </row>
    <row r="44" spans="1:18">
      <c r="A44" s="29"/>
      <c r="B44" s="3" t="s">
        <v>752</v>
      </c>
      <c r="C44" s="3">
        <v>1</v>
      </c>
      <c r="F44">
        <v>1</v>
      </c>
      <c r="H44">
        <v>1</v>
      </c>
      <c r="J44">
        <v>1</v>
      </c>
      <c r="M44">
        <v>1</v>
      </c>
      <c r="R44">
        <v>1</v>
      </c>
    </row>
    <row r="45" spans="1:18">
      <c r="A45" s="29"/>
      <c r="B45" s="3" t="s">
        <v>753</v>
      </c>
      <c r="C45" s="3"/>
      <c r="D45">
        <v>1</v>
      </c>
      <c r="G45">
        <v>1</v>
      </c>
      <c r="I45">
        <v>1</v>
      </c>
      <c r="J45">
        <v>1</v>
      </c>
      <c r="L45">
        <v>1</v>
      </c>
      <c r="M45">
        <v>1</v>
      </c>
      <c r="R45">
        <v>1</v>
      </c>
    </row>
    <row r="46" spans="1:18">
      <c r="A46" s="29"/>
      <c r="B46" s="3" t="s">
        <v>754</v>
      </c>
      <c r="C46" s="3"/>
    </row>
    <row r="47" spans="1:18">
      <c r="C47">
        <f>SUM(C2:C46)</f>
        <v>15</v>
      </c>
      <c r="D47">
        <f t="shared" ref="D47:N47" si="0">SUM(D2:D46)</f>
        <v>29</v>
      </c>
      <c r="E47">
        <f t="shared" si="0"/>
        <v>16</v>
      </c>
      <c r="F47">
        <f t="shared" si="0"/>
        <v>15</v>
      </c>
      <c r="G47">
        <f t="shared" si="0"/>
        <v>13</v>
      </c>
      <c r="H47">
        <f t="shared" si="0"/>
        <v>26</v>
      </c>
      <c r="I47">
        <f t="shared" si="0"/>
        <v>18</v>
      </c>
      <c r="J47">
        <f t="shared" si="0"/>
        <v>29</v>
      </c>
      <c r="K47">
        <f t="shared" si="0"/>
        <v>5</v>
      </c>
      <c r="L47">
        <f t="shared" si="0"/>
        <v>13</v>
      </c>
      <c r="M47">
        <f t="shared" si="0"/>
        <v>13</v>
      </c>
      <c r="N47">
        <f t="shared" si="0"/>
        <v>5</v>
      </c>
      <c r="R47">
        <f>SUM(R2:R45)</f>
        <v>44</v>
      </c>
    </row>
    <row r="48" spans="1:18">
      <c r="C48">
        <f>C47/$R$47</f>
        <v>0.34090909090909088</v>
      </c>
      <c r="D48">
        <f t="shared" ref="D48:N48" si="1">D47/$R$47</f>
        <v>0.65909090909090906</v>
      </c>
      <c r="E48">
        <f t="shared" si="1"/>
        <v>0.36363636363636365</v>
      </c>
      <c r="F48">
        <f t="shared" si="1"/>
        <v>0.34090909090909088</v>
      </c>
      <c r="G48">
        <f t="shared" si="1"/>
        <v>0.29545454545454547</v>
      </c>
      <c r="H48">
        <f t="shared" si="1"/>
        <v>0.59090909090909094</v>
      </c>
      <c r="I48">
        <f t="shared" si="1"/>
        <v>0.40909090909090912</v>
      </c>
      <c r="J48">
        <f t="shared" si="1"/>
        <v>0.65909090909090906</v>
      </c>
      <c r="K48">
        <f t="shared" si="1"/>
        <v>0.11363636363636363</v>
      </c>
      <c r="L48">
        <f t="shared" si="1"/>
        <v>0.29545454545454547</v>
      </c>
      <c r="M48">
        <f t="shared" si="1"/>
        <v>0.29545454545454547</v>
      </c>
      <c r="N48">
        <f t="shared" si="1"/>
        <v>0.11363636363636363</v>
      </c>
    </row>
    <row r="49" spans="12:14">
      <c r="L49">
        <f>1-L48</f>
        <v>0.70454545454545459</v>
      </c>
      <c r="M49">
        <f t="shared" ref="M49:N49" si="2">1-M48</f>
        <v>0.70454545454545459</v>
      </c>
      <c r="N49">
        <f t="shared" si="2"/>
        <v>0.88636363636363635</v>
      </c>
    </row>
  </sheetData>
  <mergeCells count="3">
    <mergeCell ref="A2:A16"/>
    <mergeCell ref="A17:A31"/>
    <mergeCell ref="A32:A4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J52" sqref="J52"/>
    </sheetView>
  </sheetViews>
  <sheetFormatPr baseColWidth="10" defaultRowHeight="15" x14ac:dyDescent="0"/>
  <sheetData>
    <row r="1" spans="1:5">
      <c r="C1" t="s">
        <v>767</v>
      </c>
      <c r="D1" t="s">
        <v>772</v>
      </c>
      <c r="E1" t="s">
        <v>771</v>
      </c>
    </row>
    <row r="2" spans="1:5">
      <c r="A2" s="27" t="s">
        <v>39</v>
      </c>
      <c r="B2" t="s">
        <v>740</v>
      </c>
      <c r="C2">
        <v>1</v>
      </c>
    </row>
    <row r="3" spans="1:5">
      <c r="A3" s="27"/>
      <c r="B3" t="s">
        <v>741</v>
      </c>
      <c r="C3">
        <v>1</v>
      </c>
    </row>
    <row r="4" spans="1:5">
      <c r="A4" s="27"/>
      <c r="B4" t="s">
        <v>742</v>
      </c>
      <c r="C4">
        <v>1</v>
      </c>
    </row>
    <row r="5" spans="1:5">
      <c r="A5" s="27"/>
      <c r="B5" t="s">
        <v>743</v>
      </c>
      <c r="C5">
        <v>1</v>
      </c>
    </row>
    <row r="6" spans="1:5">
      <c r="A6" s="27"/>
      <c r="B6" t="s">
        <v>744</v>
      </c>
      <c r="C6">
        <v>1</v>
      </c>
    </row>
    <row r="7" spans="1:5">
      <c r="A7" s="27"/>
      <c r="B7" t="s">
        <v>745</v>
      </c>
      <c r="C7">
        <v>1</v>
      </c>
    </row>
    <row r="8" spans="1:5">
      <c r="A8" s="27"/>
      <c r="B8" t="s">
        <v>746</v>
      </c>
      <c r="C8">
        <v>1</v>
      </c>
    </row>
    <row r="9" spans="1:5">
      <c r="A9" s="27"/>
      <c r="B9" t="s">
        <v>747</v>
      </c>
      <c r="C9">
        <v>1</v>
      </c>
    </row>
    <row r="10" spans="1:5">
      <c r="A10" s="27"/>
      <c r="B10" t="s">
        <v>748</v>
      </c>
      <c r="C10">
        <v>1</v>
      </c>
    </row>
    <row r="11" spans="1:5">
      <c r="A11" s="27"/>
      <c r="B11" t="s">
        <v>749</v>
      </c>
      <c r="C11">
        <v>1</v>
      </c>
    </row>
    <row r="12" spans="1:5">
      <c r="A12" s="27"/>
      <c r="B12" t="s">
        <v>750</v>
      </c>
      <c r="C12">
        <v>1</v>
      </c>
    </row>
    <row r="13" spans="1:5">
      <c r="A13" s="27"/>
      <c r="B13" t="s">
        <v>751</v>
      </c>
      <c r="C13">
        <v>1</v>
      </c>
    </row>
    <row r="14" spans="1:5">
      <c r="A14" s="27"/>
      <c r="B14" t="s">
        <v>752</v>
      </c>
      <c r="C14">
        <v>1</v>
      </c>
    </row>
    <row r="15" spans="1:5">
      <c r="A15" s="27"/>
      <c r="B15" t="s">
        <v>753</v>
      </c>
      <c r="C15">
        <v>1</v>
      </c>
    </row>
    <row r="16" spans="1:5">
      <c r="A16" s="27"/>
      <c r="B16" t="s">
        <v>754</v>
      </c>
      <c r="C16">
        <v>1</v>
      </c>
    </row>
    <row r="17" spans="1:5">
      <c r="A17" s="28" t="s">
        <v>47</v>
      </c>
      <c r="B17" t="s">
        <v>740</v>
      </c>
      <c r="C17">
        <v>1</v>
      </c>
    </row>
    <row r="18" spans="1:5">
      <c r="A18" s="28"/>
      <c r="B18" t="s">
        <v>741</v>
      </c>
      <c r="C18">
        <v>1</v>
      </c>
    </row>
    <row r="19" spans="1:5">
      <c r="A19" s="28"/>
      <c r="B19" t="s">
        <v>742</v>
      </c>
      <c r="C19">
        <v>1</v>
      </c>
    </row>
    <row r="20" spans="1:5">
      <c r="A20" s="28"/>
      <c r="B20" t="s">
        <v>743</v>
      </c>
      <c r="C20">
        <v>1</v>
      </c>
    </row>
    <row r="21" spans="1:5">
      <c r="A21" s="28"/>
      <c r="B21" t="s">
        <v>744</v>
      </c>
      <c r="C21">
        <v>1</v>
      </c>
    </row>
    <row r="22" spans="1:5">
      <c r="A22" s="28"/>
      <c r="B22" t="s">
        <v>745</v>
      </c>
      <c r="C22">
        <v>1</v>
      </c>
    </row>
    <row r="23" spans="1:5">
      <c r="A23" s="28"/>
      <c r="B23" t="s">
        <v>746</v>
      </c>
      <c r="C23">
        <v>1</v>
      </c>
    </row>
    <row r="24" spans="1:5">
      <c r="A24" s="28"/>
      <c r="B24" t="s">
        <v>747</v>
      </c>
      <c r="C24">
        <v>1</v>
      </c>
    </row>
    <row r="25" spans="1:5">
      <c r="A25" s="28"/>
      <c r="B25" t="s">
        <v>748</v>
      </c>
      <c r="C25">
        <v>1</v>
      </c>
    </row>
    <row r="26" spans="1:5">
      <c r="A26" s="28"/>
      <c r="B26" t="s">
        <v>749</v>
      </c>
      <c r="C26">
        <v>1</v>
      </c>
    </row>
    <row r="27" spans="1:5">
      <c r="A27" s="28"/>
      <c r="B27" t="s">
        <v>750</v>
      </c>
      <c r="C27">
        <v>1</v>
      </c>
    </row>
    <row r="28" spans="1:5">
      <c r="A28" s="28"/>
      <c r="B28" t="s">
        <v>751</v>
      </c>
      <c r="C28">
        <v>1</v>
      </c>
    </row>
    <row r="29" spans="1:5">
      <c r="A29" s="28"/>
      <c r="B29" t="s">
        <v>752</v>
      </c>
      <c r="C29">
        <v>1</v>
      </c>
    </row>
    <row r="30" spans="1:5">
      <c r="A30" s="28"/>
      <c r="B30" t="s">
        <v>753</v>
      </c>
      <c r="C30">
        <v>1</v>
      </c>
    </row>
    <row r="31" spans="1:5">
      <c r="A31" s="28"/>
      <c r="B31" t="s">
        <v>754</v>
      </c>
      <c r="C31">
        <v>1</v>
      </c>
      <c r="D31">
        <v>1</v>
      </c>
      <c r="E31">
        <v>1</v>
      </c>
    </row>
    <row r="32" spans="1:5">
      <c r="A32" s="29" t="s">
        <v>365</v>
      </c>
      <c r="B32" s="3" t="s">
        <v>740</v>
      </c>
      <c r="C32">
        <v>1</v>
      </c>
      <c r="D32">
        <v>1</v>
      </c>
      <c r="E32">
        <v>1</v>
      </c>
    </row>
    <row r="33" spans="1:5">
      <c r="A33" s="29"/>
      <c r="B33" s="3" t="s">
        <v>741</v>
      </c>
      <c r="C33">
        <v>1</v>
      </c>
      <c r="D33">
        <v>1</v>
      </c>
      <c r="E33">
        <v>1</v>
      </c>
    </row>
    <row r="34" spans="1:5">
      <c r="A34" s="29"/>
      <c r="B34" s="3" t="s">
        <v>742</v>
      </c>
      <c r="C34">
        <v>1</v>
      </c>
      <c r="D34">
        <v>1</v>
      </c>
      <c r="E34">
        <v>1</v>
      </c>
    </row>
    <row r="35" spans="1:5">
      <c r="A35" s="29"/>
      <c r="B35" s="3" t="s">
        <v>743</v>
      </c>
      <c r="C35">
        <v>1</v>
      </c>
      <c r="D35">
        <v>1</v>
      </c>
      <c r="E35">
        <v>1</v>
      </c>
    </row>
    <row r="36" spans="1:5">
      <c r="A36" s="29"/>
      <c r="B36" s="3" t="s">
        <v>744</v>
      </c>
      <c r="C36">
        <v>1</v>
      </c>
      <c r="D36">
        <v>1</v>
      </c>
      <c r="E36">
        <v>1</v>
      </c>
    </row>
    <row r="37" spans="1:5">
      <c r="A37" s="29"/>
      <c r="B37" s="3" t="s">
        <v>745</v>
      </c>
      <c r="C37">
        <v>1</v>
      </c>
      <c r="D37">
        <v>1</v>
      </c>
      <c r="E37">
        <v>1</v>
      </c>
    </row>
    <row r="38" spans="1:5">
      <c r="A38" s="29"/>
      <c r="B38" s="3" t="s">
        <v>746</v>
      </c>
      <c r="C38">
        <v>1</v>
      </c>
      <c r="D38">
        <v>1</v>
      </c>
      <c r="E38">
        <v>1</v>
      </c>
    </row>
    <row r="39" spans="1:5">
      <c r="A39" s="29"/>
      <c r="B39" s="3" t="s">
        <v>747</v>
      </c>
      <c r="C39">
        <v>1</v>
      </c>
      <c r="D39">
        <v>1</v>
      </c>
      <c r="E39">
        <v>1</v>
      </c>
    </row>
    <row r="40" spans="1:5">
      <c r="A40" s="29"/>
      <c r="B40" s="3" t="s">
        <v>748</v>
      </c>
      <c r="C40">
        <v>1</v>
      </c>
      <c r="D40">
        <v>1</v>
      </c>
      <c r="E40">
        <v>1</v>
      </c>
    </row>
    <row r="41" spans="1:5">
      <c r="A41" s="29"/>
      <c r="B41" s="3" t="s">
        <v>749</v>
      </c>
      <c r="C41">
        <v>1</v>
      </c>
      <c r="D41">
        <v>1</v>
      </c>
      <c r="E41">
        <v>1</v>
      </c>
    </row>
    <row r="42" spans="1:5">
      <c r="A42" s="29"/>
      <c r="B42" s="3" t="s">
        <v>750</v>
      </c>
      <c r="C42">
        <v>1</v>
      </c>
      <c r="D42">
        <v>1</v>
      </c>
      <c r="E42">
        <v>1</v>
      </c>
    </row>
    <row r="43" spans="1:5">
      <c r="A43" s="29"/>
      <c r="B43" s="3" t="s">
        <v>751</v>
      </c>
      <c r="C43">
        <v>1</v>
      </c>
      <c r="D43">
        <v>1</v>
      </c>
      <c r="E43">
        <v>1</v>
      </c>
    </row>
    <row r="44" spans="1:5">
      <c r="A44" s="29"/>
      <c r="B44" s="3" t="s">
        <v>752</v>
      </c>
      <c r="C44">
        <v>1</v>
      </c>
      <c r="D44">
        <v>1</v>
      </c>
      <c r="E44">
        <v>1</v>
      </c>
    </row>
    <row r="45" spans="1:5">
      <c r="A45" s="29"/>
      <c r="B45" s="3" t="s">
        <v>753</v>
      </c>
      <c r="C45">
        <v>1</v>
      </c>
      <c r="D45">
        <v>1</v>
      </c>
      <c r="E45">
        <v>1</v>
      </c>
    </row>
    <row r="46" spans="1:5">
      <c r="A46" s="29"/>
      <c r="B46" s="3" t="s">
        <v>754</v>
      </c>
      <c r="C46">
        <v>1</v>
      </c>
      <c r="D46">
        <v>1</v>
      </c>
      <c r="E46">
        <v>1</v>
      </c>
    </row>
  </sheetData>
  <mergeCells count="3">
    <mergeCell ref="A2:A16"/>
    <mergeCell ref="A17:A31"/>
    <mergeCell ref="A32:A4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T33" sqref="T33"/>
    </sheetView>
  </sheetViews>
  <sheetFormatPr baseColWidth="10" defaultRowHeight="15" x14ac:dyDescent="0"/>
  <sheetData>
    <row r="1" spans="1:15">
      <c r="C1" t="s">
        <v>738</v>
      </c>
      <c r="D1" t="s">
        <v>739</v>
      </c>
      <c r="E1" t="s">
        <v>761</v>
      </c>
      <c r="F1" t="s">
        <v>762</v>
      </c>
      <c r="G1" t="s">
        <v>764</v>
      </c>
      <c r="H1" t="s">
        <v>763</v>
      </c>
      <c r="I1" t="s">
        <v>815</v>
      </c>
      <c r="J1" t="s">
        <v>816</v>
      </c>
      <c r="K1" t="s">
        <v>817</v>
      </c>
      <c r="L1" t="s">
        <v>818</v>
      </c>
      <c r="M1" t="s">
        <v>823</v>
      </c>
    </row>
    <row r="2" spans="1:15">
      <c r="A2" s="27" t="s">
        <v>517</v>
      </c>
      <c r="B2" t="s">
        <v>740</v>
      </c>
      <c r="C2">
        <v>1</v>
      </c>
      <c r="D2">
        <v>1</v>
      </c>
      <c r="G2">
        <v>1</v>
      </c>
      <c r="H2">
        <v>1</v>
      </c>
      <c r="J2">
        <v>1</v>
      </c>
      <c r="K2">
        <v>1</v>
      </c>
      <c r="O2">
        <v>1</v>
      </c>
    </row>
    <row r="3" spans="1:15">
      <c r="A3" s="27"/>
      <c r="B3" t="s">
        <v>741</v>
      </c>
      <c r="C3">
        <v>1</v>
      </c>
      <c r="D3">
        <v>1</v>
      </c>
      <c r="G3">
        <v>1</v>
      </c>
      <c r="H3">
        <v>1</v>
      </c>
      <c r="J3">
        <v>1</v>
      </c>
      <c r="K3">
        <v>1</v>
      </c>
      <c r="O3">
        <v>1</v>
      </c>
    </row>
    <row r="4" spans="1:15">
      <c r="A4" s="27"/>
      <c r="B4" t="s">
        <v>742</v>
      </c>
      <c r="C4">
        <v>1</v>
      </c>
      <c r="D4">
        <v>1</v>
      </c>
      <c r="G4">
        <v>1</v>
      </c>
      <c r="H4">
        <v>1</v>
      </c>
      <c r="J4">
        <v>1</v>
      </c>
      <c r="K4">
        <v>1</v>
      </c>
      <c r="O4">
        <v>1</v>
      </c>
    </row>
    <row r="5" spans="1:15">
      <c r="A5" s="27"/>
      <c r="B5" t="s">
        <v>743</v>
      </c>
      <c r="C5">
        <v>1</v>
      </c>
      <c r="D5">
        <v>1</v>
      </c>
      <c r="F5">
        <v>1</v>
      </c>
      <c r="H5">
        <v>1</v>
      </c>
      <c r="L5">
        <v>1</v>
      </c>
      <c r="O5">
        <v>1</v>
      </c>
    </row>
    <row r="6" spans="1:15">
      <c r="A6" s="27"/>
      <c r="B6" t="s">
        <v>744</v>
      </c>
      <c r="C6">
        <v>1</v>
      </c>
      <c r="D6">
        <v>1</v>
      </c>
      <c r="F6">
        <v>1</v>
      </c>
      <c r="H6">
        <v>1</v>
      </c>
      <c r="L6">
        <v>1</v>
      </c>
      <c r="O6">
        <v>1</v>
      </c>
    </row>
    <row r="7" spans="1:15">
      <c r="A7" s="27"/>
      <c r="B7" t="s">
        <v>745</v>
      </c>
      <c r="C7">
        <v>1</v>
      </c>
      <c r="E7">
        <v>1</v>
      </c>
      <c r="G7">
        <v>1</v>
      </c>
      <c r="H7">
        <v>1</v>
      </c>
      <c r="I7">
        <v>1</v>
      </c>
      <c r="K7">
        <v>1</v>
      </c>
      <c r="O7">
        <v>1</v>
      </c>
    </row>
    <row r="8" spans="1:15">
      <c r="A8" s="27"/>
      <c r="B8" t="s">
        <v>746</v>
      </c>
      <c r="C8">
        <v>1</v>
      </c>
      <c r="D8">
        <v>1</v>
      </c>
      <c r="F8">
        <v>1</v>
      </c>
      <c r="H8">
        <v>1</v>
      </c>
      <c r="L8">
        <v>1</v>
      </c>
      <c r="O8">
        <v>1</v>
      </c>
    </row>
    <row r="9" spans="1:15">
      <c r="A9" s="27"/>
      <c r="B9" t="s">
        <v>747</v>
      </c>
      <c r="C9">
        <v>1</v>
      </c>
      <c r="D9">
        <v>1</v>
      </c>
      <c r="F9">
        <v>1</v>
      </c>
      <c r="H9">
        <v>1</v>
      </c>
      <c r="L9">
        <v>1</v>
      </c>
      <c r="O9">
        <v>1</v>
      </c>
    </row>
    <row r="10" spans="1:15">
      <c r="A10" s="27"/>
      <c r="B10" t="s">
        <v>748</v>
      </c>
      <c r="C10">
        <v>1</v>
      </c>
      <c r="E10">
        <v>1</v>
      </c>
      <c r="G10">
        <v>1</v>
      </c>
      <c r="H10">
        <v>1</v>
      </c>
      <c r="K10">
        <v>1</v>
      </c>
      <c r="O10">
        <v>1</v>
      </c>
    </row>
    <row r="11" spans="1:15">
      <c r="A11" s="27"/>
      <c r="B11" t="s">
        <v>749</v>
      </c>
      <c r="C11">
        <v>1</v>
      </c>
      <c r="D11">
        <v>1</v>
      </c>
      <c r="G11">
        <v>1</v>
      </c>
      <c r="H11">
        <v>1</v>
      </c>
      <c r="O11">
        <v>1</v>
      </c>
    </row>
    <row r="12" spans="1:15">
      <c r="A12" s="27"/>
      <c r="B12" t="s">
        <v>750</v>
      </c>
      <c r="C12">
        <v>1</v>
      </c>
      <c r="D12">
        <v>1</v>
      </c>
      <c r="G12">
        <v>1</v>
      </c>
      <c r="H12">
        <v>1</v>
      </c>
      <c r="O12">
        <v>1</v>
      </c>
    </row>
    <row r="13" spans="1:15">
      <c r="A13" s="27"/>
      <c r="B13" t="s">
        <v>751</v>
      </c>
      <c r="C13">
        <v>1</v>
      </c>
      <c r="D13">
        <v>1</v>
      </c>
      <c r="G13">
        <v>1</v>
      </c>
      <c r="H13">
        <v>1</v>
      </c>
      <c r="O13">
        <v>1</v>
      </c>
    </row>
    <row r="14" spans="1:15">
      <c r="A14" s="27"/>
      <c r="B14" t="s">
        <v>752</v>
      </c>
      <c r="C14">
        <v>1</v>
      </c>
      <c r="D14">
        <v>1</v>
      </c>
      <c r="F14">
        <v>1</v>
      </c>
      <c r="H14">
        <v>1</v>
      </c>
      <c r="O14">
        <v>1</v>
      </c>
    </row>
    <row r="15" spans="1:15">
      <c r="A15" s="27"/>
      <c r="B15" t="s">
        <v>753</v>
      </c>
      <c r="C15">
        <v>1</v>
      </c>
      <c r="D15">
        <v>1</v>
      </c>
      <c r="G15">
        <v>1</v>
      </c>
      <c r="H15">
        <v>1</v>
      </c>
      <c r="O15">
        <v>1</v>
      </c>
    </row>
    <row r="16" spans="1:15">
      <c r="A16" s="27"/>
      <c r="B16" t="s">
        <v>754</v>
      </c>
      <c r="C16">
        <v>1</v>
      </c>
      <c r="D16">
        <v>1</v>
      </c>
      <c r="F16">
        <v>1</v>
      </c>
      <c r="H16">
        <v>1</v>
      </c>
      <c r="O16">
        <v>1</v>
      </c>
    </row>
    <row r="17" spans="1:22">
      <c r="A17" s="28" t="s">
        <v>520</v>
      </c>
      <c r="B17" t="s">
        <v>740</v>
      </c>
      <c r="C17">
        <v>1</v>
      </c>
      <c r="D17">
        <v>1</v>
      </c>
      <c r="F17">
        <v>1</v>
      </c>
      <c r="H17">
        <v>1</v>
      </c>
      <c r="J17">
        <v>1</v>
      </c>
      <c r="O17">
        <v>1</v>
      </c>
    </row>
    <row r="18" spans="1:22">
      <c r="A18" s="28"/>
      <c r="B18" t="s">
        <v>741</v>
      </c>
      <c r="C18">
        <v>1</v>
      </c>
      <c r="D18">
        <v>1</v>
      </c>
      <c r="F18">
        <v>1</v>
      </c>
      <c r="H18">
        <v>1</v>
      </c>
      <c r="J18">
        <v>1</v>
      </c>
      <c r="L18">
        <v>1</v>
      </c>
      <c r="O18">
        <v>1</v>
      </c>
    </row>
    <row r="19" spans="1:22">
      <c r="A19" s="28"/>
      <c r="B19" t="s">
        <v>742</v>
      </c>
      <c r="C19">
        <v>1</v>
      </c>
      <c r="D19">
        <v>1</v>
      </c>
      <c r="F19">
        <v>1</v>
      </c>
      <c r="H19">
        <v>1</v>
      </c>
      <c r="J19">
        <v>1</v>
      </c>
      <c r="L19">
        <v>1</v>
      </c>
      <c r="O19">
        <v>1</v>
      </c>
    </row>
    <row r="20" spans="1:22">
      <c r="A20" s="28"/>
      <c r="B20" t="s">
        <v>743</v>
      </c>
      <c r="C20">
        <v>1</v>
      </c>
      <c r="D20">
        <v>1</v>
      </c>
      <c r="F20">
        <v>1</v>
      </c>
      <c r="H20">
        <v>1</v>
      </c>
      <c r="J20">
        <v>1</v>
      </c>
      <c r="L20">
        <v>1</v>
      </c>
      <c r="O20">
        <v>1</v>
      </c>
    </row>
    <row r="21" spans="1:22">
      <c r="A21" s="28"/>
      <c r="B21" t="s">
        <v>744</v>
      </c>
      <c r="C21">
        <v>1</v>
      </c>
      <c r="D21">
        <v>1</v>
      </c>
      <c r="F21">
        <v>1</v>
      </c>
      <c r="H21">
        <v>1</v>
      </c>
      <c r="J21">
        <v>1</v>
      </c>
      <c r="L21">
        <v>1</v>
      </c>
      <c r="O21">
        <v>1</v>
      </c>
    </row>
    <row r="22" spans="1:22">
      <c r="A22" s="28"/>
      <c r="B22" t="s">
        <v>745</v>
      </c>
      <c r="C22">
        <v>1</v>
      </c>
      <c r="D22">
        <v>1</v>
      </c>
      <c r="F22">
        <v>1</v>
      </c>
      <c r="H22">
        <v>1</v>
      </c>
      <c r="J22">
        <v>1</v>
      </c>
      <c r="L22">
        <v>1</v>
      </c>
      <c r="O22">
        <v>1</v>
      </c>
    </row>
    <row r="23" spans="1:22">
      <c r="A23" s="28"/>
      <c r="B23" t="s">
        <v>746</v>
      </c>
      <c r="C23">
        <v>1</v>
      </c>
      <c r="D23">
        <v>1</v>
      </c>
      <c r="G23">
        <v>1</v>
      </c>
      <c r="H23">
        <v>1</v>
      </c>
      <c r="O23">
        <v>1</v>
      </c>
    </row>
    <row r="24" spans="1:22">
      <c r="A24" s="28"/>
      <c r="B24" t="s">
        <v>747</v>
      </c>
      <c r="C24">
        <v>1</v>
      </c>
      <c r="D24">
        <v>1</v>
      </c>
      <c r="G24">
        <v>1</v>
      </c>
      <c r="H24">
        <v>1</v>
      </c>
      <c r="O24">
        <v>1</v>
      </c>
    </row>
    <row r="25" spans="1:22">
      <c r="A25" s="28"/>
      <c r="B25" t="s">
        <v>748</v>
      </c>
      <c r="C25">
        <v>1</v>
      </c>
      <c r="D25">
        <v>1</v>
      </c>
      <c r="G25">
        <v>1</v>
      </c>
      <c r="H25">
        <v>1</v>
      </c>
      <c r="O25">
        <v>1</v>
      </c>
    </row>
    <row r="26" spans="1:22">
      <c r="A26" s="28"/>
      <c r="B26" t="s">
        <v>749</v>
      </c>
      <c r="C26">
        <v>1</v>
      </c>
      <c r="D26">
        <v>1</v>
      </c>
      <c r="F26">
        <v>1</v>
      </c>
      <c r="H26">
        <v>1</v>
      </c>
      <c r="O26">
        <v>1</v>
      </c>
    </row>
    <row r="27" spans="1:22">
      <c r="A27" s="28"/>
      <c r="B27" t="s">
        <v>750</v>
      </c>
      <c r="C27">
        <v>1</v>
      </c>
      <c r="D27">
        <v>1</v>
      </c>
      <c r="G27">
        <v>1</v>
      </c>
      <c r="H27">
        <v>1</v>
      </c>
      <c r="O27">
        <v>1</v>
      </c>
    </row>
    <row r="28" spans="1:22">
      <c r="A28" s="28"/>
      <c r="B28" t="s">
        <v>751</v>
      </c>
      <c r="C28">
        <v>1</v>
      </c>
      <c r="D28">
        <v>1</v>
      </c>
      <c r="F28">
        <v>1</v>
      </c>
      <c r="H28">
        <v>1</v>
      </c>
      <c r="O28">
        <v>1</v>
      </c>
    </row>
    <row r="29" spans="1:22">
      <c r="A29" s="28"/>
      <c r="B29" t="s">
        <v>752</v>
      </c>
      <c r="C29">
        <v>1</v>
      </c>
      <c r="D29">
        <v>1</v>
      </c>
      <c r="F29">
        <v>1</v>
      </c>
      <c r="H29">
        <v>1</v>
      </c>
      <c r="O29">
        <v>1</v>
      </c>
    </row>
    <row r="30" spans="1:22">
      <c r="A30" s="28"/>
      <c r="B30" t="s">
        <v>753</v>
      </c>
      <c r="C30">
        <v>1</v>
      </c>
      <c r="D30">
        <v>1</v>
      </c>
      <c r="F30">
        <v>1</v>
      </c>
      <c r="H30">
        <v>1</v>
      </c>
      <c r="O30">
        <v>1</v>
      </c>
    </row>
    <row r="31" spans="1:22">
      <c r="A31" s="28"/>
      <c r="B31" t="s">
        <v>754</v>
      </c>
      <c r="C31">
        <v>1</v>
      </c>
      <c r="D31">
        <v>1</v>
      </c>
      <c r="G31">
        <v>1</v>
      </c>
      <c r="H31">
        <v>1</v>
      </c>
      <c r="O31">
        <v>1</v>
      </c>
    </row>
    <row r="32" spans="1:22">
      <c r="A32" s="29" t="s">
        <v>521</v>
      </c>
      <c r="B32" s="3" t="s">
        <v>740</v>
      </c>
      <c r="L32">
        <v>1</v>
      </c>
      <c r="O32">
        <v>1</v>
      </c>
      <c r="T32">
        <v>6.6666666666666596E-2</v>
      </c>
      <c r="V32">
        <v>0</v>
      </c>
    </row>
    <row r="33" spans="1:22">
      <c r="A33" s="29"/>
      <c r="B33" s="3" t="s">
        <v>741</v>
      </c>
      <c r="O33">
        <v>1</v>
      </c>
      <c r="T33">
        <v>0</v>
      </c>
      <c r="V33">
        <v>6.6666665999999999E-2</v>
      </c>
    </row>
    <row r="34" spans="1:22">
      <c r="A34" s="29"/>
      <c r="B34" s="3" t="s">
        <v>742</v>
      </c>
      <c r="J34">
        <v>1</v>
      </c>
      <c r="L34">
        <v>1</v>
      </c>
      <c r="O34">
        <v>1</v>
      </c>
      <c r="T34">
        <v>0.266666666666666</v>
      </c>
      <c r="V34">
        <f>AVERAGE(V32:V33)</f>
        <v>3.3333333E-2</v>
      </c>
    </row>
    <row r="35" spans="1:22">
      <c r="A35" s="29"/>
      <c r="B35" s="3" t="s">
        <v>743</v>
      </c>
      <c r="O35">
        <v>1</v>
      </c>
      <c r="T35">
        <f>AVERAGE(T32:T34)</f>
        <v>0.11111111111111087</v>
      </c>
    </row>
    <row r="36" spans="1:22">
      <c r="A36" s="29"/>
      <c r="B36" s="3" t="s">
        <v>744</v>
      </c>
      <c r="M36">
        <v>1</v>
      </c>
      <c r="O36">
        <v>1</v>
      </c>
    </row>
    <row r="37" spans="1:22">
      <c r="A37" s="29"/>
      <c r="B37" s="3" t="s">
        <v>745</v>
      </c>
      <c r="L37">
        <v>1</v>
      </c>
      <c r="O37">
        <v>1</v>
      </c>
    </row>
    <row r="38" spans="1:22">
      <c r="A38" s="29"/>
      <c r="B38" s="3" t="s">
        <v>746</v>
      </c>
      <c r="M38">
        <v>1</v>
      </c>
      <c r="O38">
        <v>1</v>
      </c>
    </row>
    <row r="39" spans="1:22">
      <c r="A39" s="29"/>
      <c r="B39" s="3" t="s">
        <v>747</v>
      </c>
      <c r="J39">
        <v>1</v>
      </c>
      <c r="L39">
        <v>1</v>
      </c>
      <c r="O39">
        <v>1</v>
      </c>
    </row>
    <row r="40" spans="1:22">
      <c r="A40" s="29"/>
      <c r="B40" s="3" t="s">
        <v>748</v>
      </c>
      <c r="J40">
        <v>1</v>
      </c>
      <c r="L40">
        <v>1</v>
      </c>
      <c r="O40">
        <v>1</v>
      </c>
    </row>
    <row r="41" spans="1:22">
      <c r="A41" s="29"/>
      <c r="B41" s="3" t="s">
        <v>749</v>
      </c>
      <c r="J41">
        <v>1</v>
      </c>
      <c r="O41">
        <v>1</v>
      </c>
    </row>
    <row r="42" spans="1:22">
      <c r="A42" s="29"/>
      <c r="B42" s="3" t="s">
        <v>750</v>
      </c>
      <c r="O42">
        <v>1</v>
      </c>
    </row>
    <row r="43" spans="1:22">
      <c r="A43" s="29"/>
      <c r="B43" s="3" t="s">
        <v>751</v>
      </c>
      <c r="J43">
        <v>1</v>
      </c>
      <c r="L43">
        <v>1</v>
      </c>
      <c r="O43">
        <v>1</v>
      </c>
    </row>
    <row r="44" spans="1:22">
      <c r="A44" s="29"/>
      <c r="B44" s="3" t="s">
        <v>752</v>
      </c>
      <c r="O44">
        <v>1</v>
      </c>
    </row>
    <row r="45" spans="1:22">
      <c r="A45" s="29"/>
      <c r="B45" s="3" t="s">
        <v>753</v>
      </c>
      <c r="O45">
        <v>1</v>
      </c>
    </row>
    <row r="46" spans="1:22">
      <c r="A46" s="29"/>
      <c r="B46" s="3" t="s">
        <v>754</v>
      </c>
      <c r="O46">
        <v>1</v>
      </c>
    </row>
    <row r="47" spans="1:22">
      <c r="C47">
        <f>SUM(C2:C31)</f>
        <v>30</v>
      </c>
      <c r="D47">
        <f>SUM(D2:D31)</f>
        <v>28</v>
      </c>
      <c r="J47">
        <f>SUM(J2:J46)</f>
        <v>14</v>
      </c>
      <c r="K47">
        <f t="shared" ref="K47:L47" si="0">SUM(K2:K46)</f>
        <v>5</v>
      </c>
      <c r="L47">
        <f t="shared" si="0"/>
        <v>15</v>
      </c>
      <c r="O47">
        <f>SUM(O2:O46)</f>
        <v>45</v>
      </c>
    </row>
    <row r="48" spans="1:22">
      <c r="J48">
        <f>J47/$O$47</f>
        <v>0.31111111111111112</v>
      </c>
      <c r="K48">
        <f t="shared" ref="K48:L48" si="1">K47/$O$47</f>
        <v>0.1111111111111111</v>
      </c>
      <c r="L48">
        <f t="shared" si="1"/>
        <v>0.33333333333333331</v>
      </c>
      <c r="N48">
        <f>44/45</f>
        <v>0.97777777777777775</v>
      </c>
    </row>
    <row r="49" spans="4:12">
      <c r="D49">
        <f>28/30</f>
        <v>0.93333333333333335</v>
      </c>
      <c r="J49">
        <f>1-J48</f>
        <v>0.68888888888888888</v>
      </c>
      <c r="K49">
        <f t="shared" ref="K49:L49" si="2">1-K48</f>
        <v>0.88888888888888884</v>
      </c>
      <c r="L49">
        <f t="shared" si="2"/>
        <v>0.66666666666666674</v>
      </c>
    </row>
  </sheetData>
  <mergeCells count="3">
    <mergeCell ref="A2:A16"/>
    <mergeCell ref="A17:A31"/>
    <mergeCell ref="A32:A4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Best</vt:lpstr>
      <vt:lpstr>Average</vt:lpstr>
      <vt:lpstr>Cluster</vt:lpstr>
      <vt:lpstr>PF00048</vt:lpstr>
      <vt:lpstr>PF00014</vt:lpstr>
      <vt:lpstr>PF00018</vt:lpstr>
      <vt:lpstr>PF00240</vt:lpstr>
      <vt:lpstr>PF01361</vt:lpstr>
      <vt:lpstr>PF01423</vt:lpstr>
      <vt:lpstr>ProteinG</vt:lpstr>
      <vt:lpstr>MutantsA</vt:lpstr>
      <vt:lpstr>MutantsB</vt:lpstr>
      <vt:lpstr>Ubiquitin</vt:lpstr>
      <vt:lpstr>Sheet1</vt:lpstr>
    </vt:vector>
  </TitlesOfParts>
  <Company>dsad fdskfsd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Jdadd KDDDJ</dc:creator>
  <cp:lastModifiedBy>Jdadd KDDDJ</cp:lastModifiedBy>
  <dcterms:created xsi:type="dcterms:W3CDTF">2014-06-17T19:22:36Z</dcterms:created>
  <dcterms:modified xsi:type="dcterms:W3CDTF">2014-12-19T03:26:41Z</dcterms:modified>
</cp:coreProperties>
</file>