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black/website/FabulousFasters/Resources/"/>
    </mc:Choice>
  </mc:AlternateContent>
  <xr:revisionPtr revIDLastSave="0" documentId="13_ncr:1_{A8A4277B-C97B-8C4D-B6EB-2BC4C13DD966}" xr6:coauthVersionLast="47" xr6:coauthVersionMax="47" xr10:uidLastSave="{00000000-0000-0000-0000-000000000000}"/>
  <bookViews>
    <workbookView xWindow="68060" yWindow="2920" windowWidth="33140" windowHeight="23880" xr2:uid="{6A0461A4-CA8F-E241-9416-1B94ECF483DA}"/>
  </bookViews>
  <sheets>
    <sheet name="Sheet1" sheetId="1" r:id="rId1"/>
  </sheets>
  <definedNames>
    <definedName name="lb2g">453.592</definedName>
    <definedName name="_xlnm.Print_Area" localSheetId="0">Sheet1!$A$2:$L$39</definedName>
    <definedName name="stevia">Sheet1!$J$19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J19" i="1"/>
  <c r="G14" i="1"/>
  <c r="I14" i="1" s="1"/>
  <c r="J14" i="1" s="1"/>
  <c r="I10" i="1"/>
  <c r="J10" i="1" s="1"/>
  <c r="G7" i="1"/>
  <c r="I7" i="1" s="1"/>
  <c r="J7" i="1" s="1"/>
  <c r="G5" i="1"/>
  <c r="I5" i="1" s="1"/>
  <c r="J5" i="1" s="1"/>
  <c r="I6" i="1"/>
  <c r="J6" i="1" s="1"/>
  <c r="J8" i="1" l="1"/>
  <c r="J15" i="1" s="1"/>
  <c r="J16" i="1" s="1"/>
  <c r="J11" i="1" l="1"/>
  <c r="J12" i="1" s="1" a="1"/>
  <c r="J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<sst xmlns="http://schemas.openxmlformats.org/spreadsheetml/2006/main" count="50" uniqueCount="50">
  <si>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Ingredient name</t>
  </si>
  <si>
    <t>Chemical</t>
  </si>
  <si>
    <t>Serving</t>
  </si>
  <si>
    <t>Product name</t>
  </si>
  <si>
    <t>Price</t>
  </si>
  <si>
    <t>Servings</t>
  </si>
  <si>
    <t>Potassium Chloride</t>
  </si>
  <si>
    <t>KCl</t>
  </si>
  <si>
    <t>Magnesium malate</t>
  </si>
  <si>
    <r>
      <t>C</t>
    </r>
    <r>
      <rPr>
        <vertAlign val="subscript"/>
        <sz val="12"/>
        <color theme="1"/>
        <rFont val="Aptos Narrow (Body)"/>
      </rPr>
      <t>4</t>
    </r>
    <r>
      <rPr>
        <sz val="12"/>
        <color theme="1"/>
        <rFont val="Aptos Narrow"/>
        <family val="2"/>
        <scheme val="minor"/>
      </rPr>
      <t>H</t>
    </r>
    <r>
      <rPr>
        <vertAlign val="subscript"/>
        <sz val="12"/>
        <color theme="1"/>
        <rFont val="Aptos Narrow (Body)"/>
      </rPr>
      <t>4</t>
    </r>
    <r>
      <rPr>
        <sz val="12"/>
        <color theme="1"/>
        <rFont val="Aptos Narrow"/>
        <family val="2"/>
        <scheme val="minor"/>
      </rPr>
      <t>MgO</t>
    </r>
    <r>
      <rPr>
        <vertAlign val="subscript"/>
        <sz val="12"/>
        <color theme="1"/>
        <rFont val="Aptos Narrow (Body)"/>
      </rPr>
      <t>5</t>
    </r>
  </si>
  <si>
    <t>Sodium Chloride</t>
  </si>
  <si>
    <t>NaCl</t>
  </si>
  <si>
    <r>
      <t>C</t>
    </r>
    <r>
      <rPr>
        <vertAlign val="subscript"/>
        <sz val="12"/>
        <color theme="1"/>
        <rFont val="Aptos Narrow (Body)"/>
      </rPr>
      <t>6</t>
    </r>
    <r>
      <rPr>
        <sz val="12"/>
        <color theme="1"/>
        <rFont val="Aptos Narrow"/>
        <family val="2"/>
        <scheme val="minor"/>
      </rPr>
      <t>H</t>
    </r>
    <r>
      <rPr>
        <vertAlign val="subscript"/>
        <sz val="12"/>
        <color theme="1"/>
        <rFont val="Aptos Narrow (Body)"/>
      </rPr>
      <t>8</t>
    </r>
    <r>
      <rPr>
        <sz val="12"/>
        <color theme="1"/>
        <rFont val="Aptos Narrow"/>
        <family val="2"/>
        <scheme val="minor"/>
      </rPr>
      <t>O</t>
    </r>
    <r>
      <rPr>
        <vertAlign val="subscript"/>
        <sz val="12"/>
        <color theme="1"/>
        <rFont val="Aptos Narrow (Body)"/>
      </rPr>
      <t>7</t>
    </r>
  </si>
  <si>
    <t>Alpha Chemicals KCl 5lbs</t>
  </si>
  <si>
    <t>Amazon</t>
  </si>
  <si>
    <t>https://a.co/d/eaQ1SQM</t>
  </si>
  <si>
    <t>$/serving</t>
  </si>
  <si>
    <t>Bulk Supplements 1kg</t>
  </si>
  <si>
    <t>https://a.co/d/3NXJpxZ</t>
  </si>
  <si>
    <t>Bag</t>
  </si>
  <si>
    <t>0.15 tsp</t>
  </si>
  <si>
    <t>Redmond Real Salt 10 lbs</t>
  </si>
  <si>
    <t>https://a.co/d/f6TI4wW</t>
  </si>
  <si>
    <t>0.2 tsp</t>
  </si>
  <si>
    <t>Bulk Supplements 1 kg</t>
  </si>
  <si>
    <t>https://a.co/d/6WGlsEU</t>
  </si>
  <si>
    <t>https://a.co/d/fA0KQJB</t>
  </si>
  <si>
    <t>Now Vitamin C Crystals 1 lb</t>
  </si>
  <si>
    <t>Serving2</t>
  </si>
  <si>
    <t>0.25 tsp</t>
  </si>
  <si>
    <t>Flavor</t>
  </si>
  <si>
    <t>Citrus</t>
  </si>
  <si>
    <t>Vit. C</t>
  </si>
  <si>
    <t>Pure Stevia Powder</t>
  </si>
  <si>
    <t>Citric Acid Powder</t>
  </si>
  <si>
    <t>Ascorbic Acid Powder</t>
  </si>
  <si>
    <t>Stevia Extract 18 oz</t>
  </si>
  <si>
    <t>https://a.co/d/hh4yR7J</t>
  </si>
  <si>
    <t>1 scoop</t>
  </si>
  <si>
    <t>Sweetner</t>
  </si>
  <si>
    <t>Notes</t>
  </si>
  <si>
    <t>Add if needed</t>
  </si>
  <si>
    <t>Citrus salt</t>
  </si>
  <si>
    <t>Raw LMNT</t>
  </si>
  <si>
    <t>Vit. C salt</t>
  </si>
  <si>
    <t>Citrus LMNT</t>
  </si>
  <si>
    <t>Vit. C LMNT</t>
  </si>
  <si>
    <t>1 g</t>
  </si>
  <si>
    <r>
      <rPr>
        <b/>
        <u/>
        <sz val="12"/>
        <color theme="10"/>
        <rFont val="Aptos Narrow"/>
        <family val="2"/>
        <scheme val="minor"/>
      </rPr>
      <t>See</t>
    </r>
    <r>
      <rPr>
        <u/>
        <sz val="12"/>
        <color theme="10"/>
        <rFont val="Aptos Narrow"/>
        <family val="2"/>
        <scheme val="minor"/>
      </rPr>
      <t xml:space="preserve"> https://dcblack.github.io/FabulousFasters/Resources/How_to_make_LMNT_drink_electrolyte_mix_at_home.html</t>
    </r>
  </si>
  <si>
    <r>
      <rPr>
        <b/>
        <u/>
        <sz val="12"/>
        <color theme="10"/>
        <rFont val="Aptos Narrow"/>
        <family val="2"/>
        <scheme val="minor"/>
      </rPr>
      <t>From</t>
    </r>
    <r>
      <rPr>
        <u/>
        <sz val="12"/>
        <color theme="10"/>
        <rFont val="Aptos Narrow"/>
        <family val="2"/>
        <scheme val="minor"/>
      </rPr>
      <t xml:space="preserve"> https://dcblack.github.io/FabulousFasters/Resources/index.html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</si>
</sst>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&quot; g&quot;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bscript"/>
      <sz val="12"/>
      <color theme="1"/>
      <name val="Aptos Narrow (Body)"/>
    </font>
    <font>
      <u/>
      <sz val="12"/>
      <color theme="10"/>
      <name val="Aptos Narrow"/>
      <family val="2"/>
      <scheme val="minor"/>
    </font>
    <font>
      <b/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4" fontId="0" fillId="0" borderId="0" xfId="2" applyFont="1"/>
    <xf numFmtId="43" fontId="0" fillId="0" borderId="0" xfId="1" applyFont="1"/>
    <xf numFmtId="0" fontId="3" fillId="0" borderId="0" xfId="3"/>
    <xf numFmtId="44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64" formatCode="#,##0.000&quot; g&quot;"/>
    </dxf>
    <dxf>
      <numFmt numFmtId="164" formatCode="#,##0.000&quot; g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21</xdr:row>
      <xdr:rowOff>18144</xdr:rowOff>
    </xdr:from>
    <xdr:to>
      <xdr:col>3</xdr:col>
      <xdr:colOff>965200</xdr:colOff>
      <xdr:row>37</xdr:row>
      <xdr:rowOff>114302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BE513-774A-65BA-A503-A44B71AB6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4064001"/>
          <a:ext cx="3886200" cy="3289300"/>
        </a:xfrm>
        <a:prstGeom prst="rect">
          <a:avLst/>
        </a:prstGeom>
      </xdr:spPr>
    </xdr:pic>
    <xdr:clientData/>
  </xdr:twoCellAnchor>
  <xdr:twoCellAnchor editAs="oneCell">
    <xdr:from>
      <xdr:col>3</xdr:col>
      <xdr:colOff>1215571</xdr:colOff>
      <xdr:row>21</xdr:row>
      <xdr:rowOff>18142</xdr:rowOff>
    </xdr:from>
    <xdr:to>
      <xdr:col>7</xdr:col>
      <xdr:colOff>12699</xdr:colOff>
      <xdr:row>37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1DD7AB-A607-6675-9E89-D93538187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3785" y="4063999"/>
          <a:ext cx="3886200" cy="3289300"/>
        </a:xfrm>
        <a:prstGeom prst="rect">
          <a:avLst/>
        </a:prstGeom>
      </xdr:spPr>
    </xdr:pic>
    <xdr:clientData/>
  </xdr:twoCellAnchor>
  <xdr:twoCellAnchor editAs="oneCell">
    <xdr:from>
      <xdr:col>7</xdr:col>
      <xdr:colOff>371928</xdr:colOff>
      <xdr:row>21</xdr:row>
      <xdr:rowOff>9071</xdr:rowOff>
    </xdr:from>
    <xdr:to>
      <xdr:col>12</xdr:col>
      <xdr:colOff>3628</xdr:colOff>
      <xdr:row>37</xdr:row>
      <xdr:rowOff>105229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CE6A3C-A59A-6148-1C19-25A91F1DF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9214" y="4054928"/>
          <a:ext cx="3886200" cy="3289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299F4-6F8A-DD41-A591-97D398554DBD}" name="Table1" displayName="Table1" ref="A4:L20" totalsRowShown="0">
  <autoFilter ref="A4:L20" xr:uid="{750299F4-6F8A-DD41-A591-97D398554DBD}"/>
  <tableColumns count="12">
    <tableColumn id="1" xr3:uid="{5EA5504B-8B2A-EE4F-B3B8-99FD80C32427}" name="Ingredient name"/>
    <tableColumn id="2" xr3:uid="{F2E0876C-9301-E84B-9A18-CA673A1EE847}" name="Chemical"/>
    <tableColumn id="3" xr3:uid="{2EDC757D-5EEF-6F41-888D-A77616DDB50F}" name="Serving" dataDxfId="3"/>
    <tableColumn id="4" xr3:uid="{00208508-040C-8D49-ACF4-0CA8D43B17B0}" name="Product name"/>
    <tableColumn id="5" xr3:uid="{C6013A0D-9885-0646-B30D-794A9DD0C7A4}" name="Amazon"/>
    <tableColumn id="6" xr3:uid="{2CF3ED8B-6BA1-3E42-8134-5F45BE63E27C}" name="Serving2"/>
    <tableColumn id="7" xr3:uid="{B3F7EA37-6DC5-8546-99D0-85E63C8661A5}" name="Bag" dataDxfId="2"/>
    <tableColumn id="8" xr3:uid="{AF654C82-A989-D34D-8AF6-6E38AB59024D}" name="Price" dataDxfId="1" dataCellStyle="Currency"/>
    <tableColumn id="9" xr3:uid="{CCB55429-010F-924B-BD44-1B7EB279BE05}" name="Servings" dataDxfId="0" dataCellStyle="Comma"/>
    <tableColumn id="10" xr3:uid="{3B2D505C-1665-7A4E-9A7B-CB205E895737}" name="$/serving"/>
    <tableColumn id="11" xr3:uid="{67898A8A-EC75-184F-A4CB-3F830E384547}" name="Flavor"/>
    <tableColumn id="12" xr3:uid="{0CDB943A-5FA1-4844-B6DA-2B284A8CF6A5}" name="Not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cblack.github.io/FabulousFasters/Resources/How_to_make_LMNT_drink_electrolyte_mix_at_home.html" TargetMode="External"/><Relationship Id="rId3" Type="http://schemas.openxmlformats.org/officeDocument/2006/relationships/hyperlink" Target="https://a.co/d/f6TI4wW" TargetMode="External"/><Relationship Id="rId7" Type="http://schemas.openxmlformats.org/officeDocument/2006/relationships/hyperlink" Target="https://dcblack.github.io/FabulousFasters/Resources/How_to_make_LMNT_drink_electrolyte_mix_at_home.html" TargetMode="External"/><Relationship Id="rId2" Type="http://schemas.openxmlformats.org/officeDocument/2006/relationships/hyperlink" Target="https://a.co/d/3NXJpxZ" TargetMode="External"/><Relationship Id="rId1" Type="http://schemas.openxmlformats.org/officeDocument/2006/relationships/hyperlink" Target="https://a.co/d/eaQ1SQM" TargetMode="External"/><Relationship Id="rId6" Type="http://schemas.openxmlformats.org/officeDocument/2006/relationships/hyperlink" Target="https://a.co/d/hh4yR7J" TargetMode="External"/><Relationship Id="rId5" Type="http://schemas.openxmlformats.org/officeDocument/2006/relationships/hyperlink" Target="https://a.co/d/6WGlsEU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.co/d/fA0KQJB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D3F5-A489-C040-B4DD-F38F75B604F6}">
  <sheetPr>
    <pageSetUpPr fitToPage="1"/>
  </sheetPr>
  <dimension ref="A1:L19"/>
  <sheetViews>
    <sheetView tabSelected="1" zoomScale="140" zoomScaleNormal="140" workbookViewId="0">
      <selection activeCell="H2" sqref="H2"/>
    </sheetView>
  </sheetViews>
  <sheetFormatPr baseColWidth="10" defaultRowHeight="16" x14ac:dyDescent="0.2"/>
  <cols>
    <col min="1" max="1" width="17.33203125" bestFit="1" customWidth="1"/>
    <col min="2" max="2" width="11.6640625" bestFit="1" customWidth="1"/>
    <col min="3" max="3" width="9.6640625" style="1" bestFit="1" customWidth="1"/>
    <col min="4" max="4" width="23.6640625" bestFit="1" customWidth="1"/>
    <col min="5" max="5" width="21.5" bestFit="1" customWidth="1"/>
    <col min="6" max="6" width="10.6640625" bestFit="1" customWidth="1"/>
    <col min="7" max="7" width="10.83203125" style="1" bestFit="1" customWidth="1"/>
    <col min="8" max="8" width="9.33203125" style="2" bestFit="1" customWidth="1"/>
    <col min="9" max="9" width="12" style="3" bestFit="1" customWidth="1"/>
    <col min="10" max="10" width="12.83203125" bestFit="1" customWidth="1"/>
  </cols>
  <sheetData>
    <row r="1" spans="1:12" x14ac:dyDescent="0.2">
      <c r="A1" s="4" t="s">
        <v>49</v>
      </c>
    </row>
    <row r="2" spans="1:12" x14ac:dyDescent="0.2">
      <c r="A2" s="4" t="s">
        <v>48</v>
      </c>
    </row>
    <row r="4" spans="1:12" x14ac:dyDescent="0.2">
      <c r="A4" t="s">
        <v>0</v>
      </c>
      <c r="B4" t="s">
        <v>1</v>
      </c>
      <c r="C4" s="1" t="s">
        <v>2</v>
      </c>
      <c r="D4" t="s">
        <v>3</v>
      </c>
      <c r="E4" t="s">
        <v>14</v>
      </c>
      <c r="F4" t="s">
        <v>28</v>
      </c>
      <c r="G4" s="1" t="s">
        <v>19</v>
      </c>
      <c r="H4" s="2" t="s">
        <v>4</v>
      </c>
      <c r="I4" s="3" t="s">
        <v>5</v>
      </c>
      <c r="J4" t="s">
        <v>16</v>
      </c>
      <c r="K4" t="s">
        <v>30</v>
      </c>
      <c r="L4" t="s">
        <v>40</v>
      </c>
    </row>
    <row r="5" spans="1:12" x14ac:dyDescent="0.2">
      <c r="A5" t="s">
        <v>6</v>
      </c>
      <c r="B5" t="s">
        <v>7</v>
      </c>
      <c r="C5" s="1">
        <v>0.2</v>
      </c>
      <c r="D5" t="s">
        <v>13</v>
      </c>
      <c r="E5" s="4" t="s">
        <v>15</v>
      </c>
      <c r="G5" s="1">
        <f>5*lb2g</f>
        <v>2267.96</v>
      </c>
      <c r="H5" s="2">
        <v>22.99</v>
      </c>
      <c r="I5" s="3">
        <f>G5/C5</f>
        <v>11339.8</v>
      </c>
      <c r="J5">
        <f>Table1[[#This Row],[Price]]/Table1[[#This Row],[Servings]]</f>
        <v>2.0273726168010017E-3</v>
      </c>
    </row>
    <row r="6" spans="1:12" ht="18" x14ac:dyDescent="0.25">
      <c r="A6" t="s">
        <v>8</v>
      </c>
      <c r="B6" t="s">
        <v>9</v>
      </c>
      <c r="C6" s="1">
        <v>0.06</v>
      </c>
      <c r="D6" t="s">
        <v>17</v>
      </c>
      <c r="E6" s="4" t="s">
        <v>18</v>
      </c>
      <c r="F6" t="s">
        <v>20</v>
      </c>
      <c r="G6" s="1">
        <v>1000</v>
      </c>
      <c r="H6" s="2">
        <v>40.97</v>
      </c>
      <c r="I6" s="3">
        <f>400*400/60</f>
        <v>2666.6666666666665</v>
      </c>
      <c r="J6">
        <f>H6/I6</f>
        <v>1.5363750000000001E-2</v>
      </c>
    </row>
    <row r="7" spans="1:12" x14ac:dyDescent="0.2">
      <c r="A7" t="s">
        <v>10</v>
      </c>
      <c r="B7" t="s">
        <v>11</v>
      </c>
      <c r="C7" s="1">
        <v>1</v>
      </c>
      <c r="D7" t="s">
        <v>21</v>
      </c>
      <c r="E7" s="4" t="s">
        <v>22</v>
      </c>
      <c r="F7" t="s">
        <v>23</v>
      </c>
      <c r="G7" s="1">
        <f>10*lb2g</f>
        <v>4535.92</v>
      </c>
      <c r="H7" s="2">
        <v>50.99</v>
      </c>
      <c r="I7" s="3">
        <f>G7/C7</f>
        <v>4535.92</v>
      </c>
      <c r="J7">
        <f>Table1[[#This Row],[Price]]/Table1[[#This Row],[Servings]]</f>
        <v>1.1241379918517081E-2</v>
      </c>
    </row>
    <row r="8" spans="1:12" x14ac:dyDescent="0.2">
      <c r="J8" s="2">
        <f>SUM(J5:J7)</f>
        <v>2.8632502535318082E-2</v>
      </c>
      <c r="K8" t="s">
        <v>43</v>
      </c>
    </row>
    <row r="10" spans="1:12" ht="18" x14ac:dyDescent="0.25">
      <c r="A10" t="s">
        <v>34</v>
      </c>
      <c r="B10" t="s">
        <v>12</v>
      </c>
      <c r="C10" s="1">
        <v>1</v>
      </c>
      <c r="D10" t="s">
        <v>24</v>
      </c>
      <c r="E10" s="4" t="s">
        <v>25</v>
      </c>
      <c r="F10" t="s">
        <v>47</v>
      </c>
      <c r="G10" s="1">
        <v>1000</v>
      </c>
      <c r="H10" s="2">
        <v>18.87</v>
      </c>
      <c r="I10" s="3">
        <f>G10/C10</f>
        <v>1000</v>
      </c>
      <c r="J10">
        <f>H10/I10</f>
        <v>1.8870000000000001E-2</v>
      </c>
      <c r="K10" t="s">
        <v>31</v>
      </c>
    </row>
    <row r="11" spans="1:12" x14ac:dyDescent="0.2">
      <c r="J11" s="5">
        <f>J8+J10</f>
        <v>4.7502502535318084E-2</v>
      </c>
      <c r="K11" t="s">
        <v>42</v>
      </c>
    </row>
    <row r="12" spans="1:12" x14ac:dyDescent="0.2">
      <c r="J12" s="5" cm="1">
        <f t="array" ref="J12">J11+stevia</f>
        <v>6.8623800137574784E-2</v>
      </c>
      <c r="K12" t="s">
        <v>45</v>
      </c>
    </row>
    <row r="14" spans="1:12" x14ac:dyDescent="0.2">
      <c r="A14" t="s">
        <v>35</v>
      </c>
      <c r="C14" s="1">
        <v>1.1000000000000001</v>
      </c>
      <c r="D14" t="s">
        <v>27</v>
      </c>
      <c r="E14" s="4" t="s">
        <v>26</v>
      </c>
      <c r="F14" t="s">
        <v>29</v>
      </c>
      <c r="G14" s="1">
        <f>413*1.1</f>
        <v>454.3</v>
      </c>
      <c r="H14" s="2">
        <v>16.899999999999999</v>
      </c>
      <c r="I14" s="3">
        <f>Table1[[#This Row],[Bag]]/Table1[[#This Row],[Serving]]</f>
        <v>413</v>
      </c>
      <c r="J14">
        <f>Table1[[#This Row],[Price]]/Table1[[#This Row],[Servings]]</f>
        <v>4.092009685230024E-2</v>
      </c>
      <c r="K14" t="s">
        <v>32</v>
      </c>
    </row>
    <row r="15" spans="1:12" x14ac:dyDescent="0.2">
      <c r="J15" s="5">
        <f>J8+J14</f>
        <v>6.9552599387618319E-2</v>
      </c>
      <c r="K15" t="s">
        <v>44</v>
      </c>
    </row>
    <row r="16" spans="1:12" x14ac:dyDescent="0.2">
      <c r="J16" s="5">
        <f>J15+stevia</f>
        <v>9.0673896989875019E-2</v>
      </c>
      <c r="K16" t="s">
        <v>46</v>
      </c>
    </row>
    <row r="17" spans="1:12" x14ac:dyDescent="0.2">
      <c r="J17" s="5"/>
    </row>
    <row r="18" spans="1:12" x14ac:dyDescent="0.2">
      <c r="J18" s="5"/>
    </row>
    <row r="19" spans="1:12" x14ac:dyDescent="0.2">
      <c r="A19" t="s">
        <v>33</v>
      </c>
      <c r="D19" t="s">
        <v>36</v>
      </c>
      <c r="E19" s="4" t="s">
        <v>37</v>
      </c>
      <c r="F19" t="s">
        <v>38</v>
      </c>
      <c r="G19" s="1">
        <f>18/16*lb2g</f>
        <v>510.291</v>
      </c>
      <c r="H19" s="2">
        <v>29.95</v>
      </c>
      <c r="I19" s="3">
        <v>1418</v>
      </c>
      <c r="J19">
        <f>Table1[[#This Row],[Price]]/Table1[[#This Row],[Servings]]</f>
        <v>2.11212976022567E-2</v>
      </c>
      <c r="K19" t="s">
        <v>39</v>
      </c>
      <c r="L19" t="s">
        <v>41</v>
      </c>
    </row>
  </sheetData>
  <hyperlinks>
    <hyperlink ref="E5" r:id="rId1" xr:uid="{1A8BF93E-5B59-0E4C-BE1C-E754E4D97F9D}"/>
    <hyperlink ref="E6" r:id="rId2" xr:uid="{6BB97B09-A49A-594A-B8FF-139B6CCB7D22}"/>
    <hyperlink ref="E7" r:id="rId3" xr:uid="{07C3BF73-6F43-9B47-A664-FF6E370AC91B}"/>
    <hyperlink ref="E14" r:id="rId4" xr:uid="{9C2CEDBD-B331-5848-9103-E92AE115118A}"/>
    <hyperlink ref="E10" r:id="rId5" xr:uid="{BB0F75BD-75EE-E244-835E-26AA4B78BD03}"/>
    <hyperlink ref="E19" r:id="rId6" xr:uid="{79490099-84F7-404D-A713-D28544177BC9}"/>
    <hyperlink ref="A2" r:id="rId7" display="https://dcblack.github.io/FabulousFasters/Resources/How_to_make_LMNT_drink_electrolyte_mix_at_home.html" xr:uid="{A1D2DFC8-37CC-D44D-BDD1-0DD4AAF54444}"/>
    <hyperlink ref="A1" r:id="rId8" display="https://dcblack.github.io/FabulousFasters/Resources/How_to_make_LMNT_drink_electrolyte_mix_at_home.html" xr:uid="{6DAFA43C-5D6A-734B-AB8F-168F8ADE8E46}"/>
  </hyperlinks>
  <printOptions horizontalCentered="1" verticalCentered="1"/>
  <pageMargins left="0.45" right="0.45" top="0.5" bottom="0.5" header="0.3" footer="0.3"/>
  <pageSetup scale="75" orientation="landscape" horizontalDpi="0" verticalDpi="0"/>
  <drawing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stevia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 Black</dc:creator>
  <cp:lastModifiedBy>David C Black</cp:lastModifiedBy>
  <dcterms:created xsi:type="dcterms:W3CDTF">2025-04-07T01:14:22Z</dcterms:created>
  <dcterms:modified xsi:type="dcterms:W3CDTF">2025-04-10T13:49:13Z</dcterms:modified>
</cp:coreProperties>
</file>