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D:\_CogNeurPhD\_papers\tDCS\GitHub\"/>
    </mc:Choice>
  </mc:AlternateContent>
  <bookViews>
    <workbookView xWindow="0" yWindow="0" windowWidth="29070" windowHeight="17820" xr2:uid="{00000000-000D-0000-FFFF-FFFF00000000}"/>
  </bookViews>
  <sheets>
    <sheet name="Plots" sheetId="6" r:id="rId1"/>
  </sheets>
  <calcPr calcId="171027" concurrentCalc="0"/>
</workbook>
</file>

<file path=xl/calcChain.xml><?xml version="1.0" encoding="utf-8"?>
<calcChain xmlns="http://schemas.openxmlformats.org/spreadsheetml/2006/main">
  <c r="AU29" i="6" l="1"/>
  <c r="AU60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X58" i="6"/>
  <c r="W58" i="6"/>
  <c r="V58" i="6"/>
  <c r="U58" i="6"/>
  <c r="T58" i="6"/>
  <c r="S58" i="6"/>
  <c r="M58" i="6"/>
  <c r="L58" i="6"/>
  <c r="K58" i="6"/>
  <c r="J58" i="6"/>
  <c r="I58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X27" i="6"/>
  <c r="W27" i="6"/>
  <c r="V27" i="6"/>
  <c r="U27" i="6"/>
  <c r="T27" i="6"/>
  <c r="S27" i="6"/>
  <c r="M27" i="6"/>
  <c r="BN22" i="6"/>
  <c r="BM57" i="6"/>
  <c r="BN57" i="6"/>
  <c r="BO57" i="6"/>
  <c r="BP57" i="6"/>
  <c r="BM26" i="6"/>
  <c r="BN26" i="6"/>
  <c r="BO26" i="6"/>
  <c r="BP26" i="6"/>
  <c r="BM3" i="6"/>
  <c r="BN3" i="6"/>
  <c r="BO3" i="6"/>
  <c r="BP3" i="6"/>
  <c r="BM4" i="6"/>
  <c r="BN4" i="6"/>
  <c r="BO4" i="6"/>
  <c r="BP4" i="6"/>
  <c r="BM5" i="6"/>
  <c r="BN5" i="6"/>
  <c r="BO5" i="6"/>
  <c r="BP5" i="6"/>
  <c r="BM6" i="6"/>
  <c r="BN6" i="6"/>
  <c r="BO6" i="6"/>
  <c r="BP6" i="6"/>
  <c r="BM7" i="6"/>
  <c r="BN7" i="6"/>
  <c r="BO7" i="6"/>
  <c r="BP7" i="6"/>
  <c r="BM8" i="6"/>
  <c r="BN8" i="6"/>
  <c r="BO8" i="6"/>
  <c r="BP8" i="6"/>
  <c r="BM9" i="6"/>
  <c r="BN9" i="6"/>
  <c r="BO9" i="6"/>
  <c r="BP9" i="6"/>
  <c r="BM10" i="6"/>
  <c r="BN10" i="6"/>
  <c r="BO10" i="6"/>
  <c r="BP10" i="6"/>
  <c r="BM11" i="6"/>
  <c r="BN11" i="6"/>
  <c r="BO11" i="6"/>
  <c r="BP11" i="6"/>
  <c r="BM12" i="6"/>
  <c r="BN12" i="6"/>
  <c r="BO12" i="6"/>
  <c r="BP12" i="6"/>
  <c r="BM13" i="6"/>
  <c r="BN13" i="6"/>
  <c r="BO13" i="6"/>
  <c r="BP13" i="6"/>
  <c r="BM14" i="6"/>
  <c r="BN14" i="6"/>
  <c r="BO14" i="6"/>
  <c r="BP14" i="6"/>
  <c r="BM15" i="6"/>
  <c r="BN15" i="6"/>
  <c r="BO15" i="6"/>
  <c r="BP15" i="6"/>
  <c r="BM16" i="6"/>
  <c r="BN16" i="6"/>
  <c r="BO16" i="6"/>
  <c r="BP16" i="6"/>
  <c r="BM17" i="6"/>
  <c r="BN17" i="6"/>
  <c r="BO17" i="6"/>
  <c r="BP17" i="6"/>
  <c r="BM18" i="6"/>
  <c r="BN18" i="6"/>
  <c r="BO18" i="6"/>
  <c r="BP18" i="6"/>
  <c r="BM19" i="6"/>
  <c r="BN19" i="6"/>
  <c r="BO19" i="6"/>
  <c r="BP19" i="6"/>
  <c r="BM20" i="6"/>
  <c r="BN20" i="6"/>
  <c r="BO20" i="6"/>
  <c r="BP20" i="6"/>
  <c r="BM21" i="6"/>
  <c r="BN21" i="6"/>
  <c r="BO21" i="6"/>
  <c r="BP21" i="6"/>
  <c r="BM22" i="6"/>
  <c r="BO22" i="6"/>
  <c r="BP22" i="6"/>
  <c r="BM23" i="6"/>
  <c r="BN23" i="6"/>
  <c r="BO23" i="6"/>
  <c r="BP23" i="6"/>
  <c r="BM24" i="6"/>
  <c r="BN24" i="6"/>
  <c r="BO24" i="6"/>
  <c r="BP24" i="6"/>
  <c r="BM25" i="6"/>
  <c r="BN25" i="6"/>
  <c r="BO25" i="6"/>
  <c r="BP25" i="6"/>
  <c r="BM31" i="6"/>
  <c r="BN31" i="6"/>
  <c r="BO31" i="6"/>
  <c r="BP31" i="6"/>
  <c r="BM32" i="6"/>
  <c r="BN32" i="6"/>
  <c r="BO32" i="6"/>
  <c r="BP32" i="6"/>
  <c r="BM33" i="6"/>
  <c r="BN33" i="6"/>
  <c r="BO33" i="6"/>
  <c r="BP33" i="6"/>
  <c r="BM34" i="6"/>
  <c r="BN34" i="6"/>
  <c r="BO34" i="6"/>
  <c r="BP34" i="6"/>
  <c r="BM35" i="6"/>
  <c r="BN35" i="6"/>
  <c r="BO35" i="6"/>
  <c r="BP35" i="6"/>
  <c r="BM36" i="6"/>
  <c r="BN36" i="6"/>
  <c r="BO36" i="6"/>
  <c r="BP36" i="6"/>
  <c r="BM37" i="6"/>
  <c r="BN37" i="6"/>
  <c r="BO37" i="6"/>
  <c r="BP37" i="6"/>
  <c r="BM38" i="6"/>
  <c r="BN38" i="6"/>
  <c r="BO38" i="6"/>
  <c r="BP38" i="6"/>
  <c r="BM39" i="6"/>
  <c r="BN39" i="6"/>
  <c r="BO39" i="6"/>
  <c r="BP39" i="6"/>
  <c r="BM40" i="6"/>
  <c r="BN40" i="6"/>
  <c r="BO40" i="6"/>
  <c r="BP40" i="6"/>
  <c r="BM41" i="6"/>
  <c r="BN41" i="6"/>
  <c r="BO41" i="6"/>
  <c r="BP41" i="6"/>
  <c r="BM42" i="6"/>
  <c r="BN42" i="6"/>
  <c r="BO42" i="6"/>
  <c r="BP42" i="6"/>
  <c r="BM43" i="6"/>
  <c r="BN43" i="6"/>
  <c r="BO43" i="6"/>
  <c r="BP43" i="6"/>
  <c r="BM44" i="6"/>
  <c r="BN44" i="6"/>
  <c r="BO44" i="6"/>
  <c r="BP44" i="6"/>
  <c r="BM45" i="6"/>
  <c r="BN45" i="6"/>
  <c r="BO45" i="6"/>
  <c r="BP45" i="6"/>
  <c r="BM46" i="6"/>
  <c r="BN46" i="6"/>
  <c r="BO46" i="6"/>
  <c r="BP46" i="6"/>
  <c r="BM47" i="6"/>
  <c r="BN47" i="6"/>
  <c r="BO47" i="6"/>
  <c r="BP47" i="6"/>
  <c r="BM48" i="6"/>
  <c r="BN48" i="6"/>
  <c r="BO48" i="6"/>
  <c r="BP48" i="6"/>
  <c r="BM49" i="6"/>
  <c r="BN49" i="6"/>
  <c r="BO49" i="6"/>
  <c r="BP49" i="6"/>
  <c r="BM50" i="6"/>
  <c r="BN50" i="6"/>
  <c r="BO50" i="6"/>
  <c r="BP50" i="6"/>
  <c r="BM51" i="6"/>
  <c r="BN51" i="6"/>
  <c r="BO51" i="6"/>
  <c r="BP51" i="6"/>
  <c r="BM52" i="6"/>
  <c r="BN52" i="6"/>
  <c r="BO52" i="6"/>
  <c r="BP52" i="6"/>
  <c r="BM53" i="6"/>
  <c r="BN53" i="6"/>
  <c r="BO53" i="6"/>
  <c r="BP53" i="6"/>
  <c r="BM54" i="6"/>
  <c r="BN54" i="6"/>
  <c r="BO54" i="6"/>
  <c r="BP54" i="6"/>
  <c r="BM55" i="6"/>
  <c r="BN55" i="6"/>
  <c r="BO55" i="6"/>
  <c r="BP55" i="6"/>
  <c r="BM56" i="6"/>
  <c r="BN56" i="6"/>
  <c r="BO56" i="6"/>
  <c r="BP56" i="6"/>
  <c r="BP2" i="6"/>
  <c r="BO2" i="6"/>
  <c r="BN2" i="6"/>
  <c r="BM2" i="6"/>
  <c r="AN26" i="6"/>
  <c r="AO26" i="6"/>
  <c r="AP26" i="6"/>
  <c r="AQ26" i="6"/>
  <c r="AR26" i="6"/>
  <c r="AS26" i="6"/>
  <c r="AW57" i="6"/>
  <c r="AW26" i="6"/>
  <c r="K27" i="6"/>
  <c r="AT2" i="6"/>
  <c r="AT3" i="6"/>
  <c r="AT4" i="6"/>
  <c r="AT5" i="6"/>
  <c r="AT6" i="6"/>
  <c r="AT7" i="6"/>
  <c r="AT8" i="6"/>
  <c r="AT9" i="6"/>
  <c r="AT10" i="6"/>
  <c r="AT11" i="6"/>
  <c r="AT12" i="6"/>
  <c r="AT13" i="6"/>
  <c r="AT14" i="6"/>
  <c r="AT15" i="6"/>
  <c r="AT16" i="6"/>
  <c r="AT17" i="6"/>
  <c r="AT18" i="6"/>
  <c r="AT19" i="6"/>
  <c r="AT20" i="6"/>
  <c r="AT21" i="6"/>
  <c r="AT22" i="6"/>
  <c r="AT23" i="6"/>
  <c r="AT24" i="6"/>
  <c r="AT25" i="6"/>
  <c r="L60" i="6"/>
  <c r="K60" i="6"/>
  <c r="J60" i="6"/>
  <c r="I60" i="6"/>
  <c r="L59" i="6"/>
  <c r="K59" i="6"/>
  <c r="J59" i="6"/>
  <c r="I59" i="6"/>
  <c r="L29" i="6"/>
  <c r="K29" i="6"/>
  <c r="J29" i="6"/>
  <c r="L28" i="6"/>
  <c r="K28" i="6"/>
  <c r="J28" i="6"/>
  <c r="M56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3" i="6"/>
  <c r="M4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" i="6"/>
  <c r="M57" i="6"/>
  <c r="BL56" i="6"/>
  <c r="BK56" i="6"/>
  <c r="BJ56" i="6"/>
  <c r="BL55" i="6"/>
  <c r="BK55" i="6"/>
  <c r="BJ55" i="6"/>
  <c r="BL54" i="6"/>
  <c r="BK54" i="6"/>
  <c r="BJ54" i="6"/>
  <c r="BL53" i="6"/>
  <c r="BK53" i="6"/>
  <c r="BJ53" i="6"/>
  <c r="BL52" i="6"/>
  <c r="BK52" i="6"/>
  <c r="BJ52" i="6"/>
  <c r="BL51" i="6"/>
  <c r="BK51" i="6"/>
  <c r="BJ51" i="6"/>
  <c r="BL50" i="6"/>
  <c r="BK50" i="6"/>
  <c r="BJ50" i="6"/>
  <c r="BL49" i="6"/>
  <c r="BK49" i="6"/>
  <c r="BJ49" i="6"/>
  <c r="BL48" i="6"/>
  <c r="BK48" i="6"/>
  <c r="BJ48" i="6"/>
  <c r="BL47" i="6"/>
  <c r="BK47" i="6"/>
  <c r="BJ47" i="6"/>
  <c r="BL46" i="6"/>
  <c r="BK46" i="6"/>
  <c r="BJ46" i="6"/>
  <c r="BL45" i="6"/>
  <c r="BK45" i="6"/>
  <c r="BJ45" i="6"/>
  <c r="BL44" i="6"/>
  <c r="BK44" i="6"/>
  <c r="BJ44" i="6"/>
  <c r="BL43" i="6"/>
  <c r="BK43" i="6"/>
  <c r="BJ43" i="6"/>
  <c r="BL42" i="6"/>
  <c r="BK42" i="6"/>
  <c r="BJ42" i="6"/>
  <c r="BL41" i="6"/>
  <c r="BK41" i="6"/>
  <c r="BJ41" i="6"/>
  <c r="BL40" i="6"/>
  <c r="BK40" i="6"/>
  <c r="BJ40" i="6"/>
  <c r="BL39" i="6"/>
  <c r="BK39" i="6"/>
  <c r="BJ39" i="6"/>
  <c r="BL38" i="6"/>
  <c r="BK38" i="6"/>
  <c r="BJ38" i="6"/>
  <c r="BL37" i="6"/>
  <c r="BK37" i="6"/>
  <c r="BJ37" i="6"/>
  <c r="BL36" i="6"/>
  <c r="BK36" i="6"/>
  <c r="BJ36" i="6"/>
  <c r="BL35" i="6"/>
  <c r="BK35" i="6"/>
  <c r="BJ35" i="6"/>
  <c r="BL34" i="6"/>
  <c r="BK34" i="6"/>
  <c r="BJ34" i="6"/>
  <c r="BL33" i="6"/>
  <c r="BK33" i="6"/>
  <c r="BK57" i="6"/>
  <c r="BJ33" i="6"/>
  <c r="BL32" i="6"/>
  <c r="BK32" i="6"/>
  <c r="BJ32" i="6"/>
  <c r="BL31" i="6"/>
  <c r="BK31" i="6"/>
  <c r="BJ31" i="6"/>
  <c r="BL25" i="6"/>
  <c r="BK25" i="6"/>
  <c r="BJ25" i="6"/>
  <c r="BL24" i="6"/>
  <c r="BK24" i="6"/>
  <c r="BJ24" i="6"/>
  <c r="BL23" i="6"/>
  <c r="BK23" i="6"/>
  <c r="BJ23" i="6"/>
  <c r="BL22" i="6"/>
  <c r="BK22" i="6"/>
  <c r="BJ22" i="6"/>
  <c r="BL21" i="6"/>
  <c r="BK21" i="6"/>
  <c r="BJ21" i="6"/>
  <c r="BL20" i="6"/>
  <c r="BK20" i="6"/>
  <c r="BJ20" i="6"/>
  <c r="BL19" i="6"/>
  <c r="BK19" i="6"/>
  <c r="BJ19" i="6"/>
  <c r="BL18" i="6"/>
  <c r="BK18" i="6"/>
  <c r="BJ18" i="6"/>
  <c r="BL17" i="6"/>
  <c r="BK17" i="6"/>
  <c r="BJ17" i="6"/>
  <c r="BL16" i="6"/>
  <c r="BK16" i="6"/>
  <c r="BJ16" i="6"/>
  <c r="BL15" i="6"/>
  <c r="BK15" i="6"/>
  <c r="BJ15" i="6"/>
  <c r="BL14" i="6"/>
  <c r="BK14" i="6"/>
  <c r="BJ14" i="6"/>
  <c r="BL13" i="6"/>
  <c r="BK13" i="6"/>
  <c r="BJ13" i="6"/>
  <c r="BL12" i="6"/>
  <c r="BK12" i="6"/>
  <c r="BJ12" i="6"/>
  <c r="BL11" i="6"/>
  <c r="BK11" i="6"/>
  <c r="BJ11" i="6"/>
  <c r="BL10" i="6"/>
  <c r="BK10" i="6"/>
  <c r="BJ10" i="6"/>
  <c r="BL9" i="6"/>
  <c r="BK9" i="6"/>
  <c r="BJ9" i="6"/>
  <c r="BL8" i="6"/>
  <c r="BK8" i="6"/>
  <c r="BJ8" i="6"/>
  <c r="BL7" i="6"/>
  <c r="BK7" i="6"/>
  <c r="BJ7" i="6"/>
  <c r="BL6" i="6"/>
  <c r="BK6" i="6"/>
  <c r="BJ6" i="6"/>
  <c r="BL5" i="6"/>
  <c r="BK5" i="6"/>
  <c r="BJ5" i="6"/>
  <c r="BL4" i="6"/>
  <c r="BK4" i="6"/>
  <c r="BJ4" i="6"/>
  <c r="BL3" i="6"/>
  <c r="BK3" i="6"/>
  <c r="BJ3" i="6"/>
  <c r="BL2" i="6"/>
  <c r="BK2" i="6"/>
  <c r="BJ2" i="6"/>
  <c r="AB8" i="6"/>
  <c r="AC8" i="6"/>
  <c r="AD8" i="6"/>
  <c r="AK8" i="6"/>
  <c r="AL8" i="6"/>
  <c r="AM8" i="6"/>
  <c r="AU8" i="6"/>
  <c r="AV8" i="6"/>
  <c r="AK55" i="6"/>
  <c r="AL55" i="6"/>
  <c r="AM55" i="6"/>
  <c r="AK56" i="6"/>
  <c r="AL56" i="6"/>
  <c r="AM56" i="6"/>
  <c r="AM54" i="6"/>
  <c r="AL54" i="6"/>
  <c r="AK54" i="6"/>
  <c r="AM53" i="6"/>
  <c r="AL53" i="6"/>
  <c r="AK53" i="6"/>
  <c r="AM52" i="6"/>
  <c r="AL52" i="6"/>
  <c r="AK52" i="6"/>
  <c r="AM51" i="6"/>
  <c r="AL51" i="6"/>
  <c r="AK51" i="6"/>
  <c r="AM50" i="6"/>
  <c r="AL50" i="6"/>
  <c r="AK50" i="6"/>
  <c r="AM49" i="6"/>
  <c r="AL49" i="6"/>
  <c r="AK49" i="6"/>
  <c r="AM48" i="6"/>
  <c r="AL48" i="6"/>
  <c r="AK48" i="6"/>
  <c r="AM47" i="6"/>
  <c r="AL47" i="6"/>
  <c r="AK47" i="6"/>
  <c r="AM46" i="6"/>
  <c r="AL46" i="6"/>
  <c r="AK46" i="6"/>
  <c r="AM45" i="6"/>
  <c r="AL45" i="6"/>
  <c r="AK45" i="6"/>
  <c r="AM44" i="6"/>
  <c r="AL44" i="6"/>
  <c r="AK44" i="6"/>
  <c r="AM43" i="6"/>
  <c r="AL43" i="6"/>
  <c r="AK43" i="6"/>
  <c r="AM42" i="6"/>
  <c r="AL42" i="6"/>
  <c r="AK42" i="6"/>
  <c r="AM41" i="6"/>
  <c r="AL41" i="6"/>
  <c r="AK41" i="6"/>
  <c r="AM40" i="6"/>
  <c r="AL40" i="6"/>
  <c r="AK40" i="6"/>
  <c r="AM39" i="6"/>
  <c r="AL39" i="6"/>
  <c r="AK39" i="6"/>
  <c r="AM38" i="6"/>
  <c r="AL38" i="6"/>
  <c r="AK38" i="6"/>
  <c r="AM37" i="6"/>
  <c r="AL37" i="6"/>
  <c r="AK37" i="6"/>
  <c r="AM36" i="6"/>
  <c r="AL36" i="6"/>
  <c r="AK36" i="6"/>
  <c r="AM35" i="6"/>
  <c r="AL35" i="6"/>
  <c r="AK35" i="6"/>
  <c r="AM34" i="6"/>
  <c r="AL34" i="6"/>
  <c r="AK34" i="6"/>
  <c r="AM33" i="6"/>
  <c r="AL33" i="6"/>
  <c r="AK33" i="6"/>
  <c r="AM32" i="6"/>
  <c r="AL32" i="6"/>
  <c r="AK32" i="6"/>
  <c r="AM31" i="6"/>
  <c r="AL31" i="6"/>
  <c r="AK31" i="6"/>
  <c r="AK3" i="6"/>
  <c r="AL3" i="6"/>
  <c r="AM3" i="6"/>
  <c r="AK4" i="6"/>
  <c r="AL4" i="6"/>
  <c r="AM4" i="6"/>
  <c r="AK5" i="6"/>
  <c r="AL5" i="6"/>
  <c r="AM5" i="6"/>
  <c r="AK6" i="6"/>
  <c r="AL6" i="6"/>
  <c r="AM6" i="6"/>
  <c r="AK7" i="6"/>
  <c r="AL7" i="6"/>
  <c r="AM7" i="6"/>
  <c r="AK9" i="6"/>
  <c r="AL9" i="6"/>
  <c r="AM9" i="6"/>
  <c r="AK10" i="6"/>
  <c r="AL10" i="6"/>
  <c r="AM10" i="6"/>
  <c r="AK11" i="6"/>
  <c r="AL11" i="6"/>
  <c r="AM11" i="6"/>
  <c r="AK12" i="6"/>
  <c r="AL12" i="6"/>
  <c r="AM12" i="6"/>
  <c r="AK13" i="6"/>
  <c r="AL13" i="6"/>
  <c r="AM13" i="6"/>
  <c r="AK14" i="6"/>
  <c r="AL14" i="6"/>
  <c r="AM14" i="6"/>
  <c r="AK15" i="6"/>
  <c r="AL15" i="6"/>
  <c r="AM15" i="6"/>
  <c r="AK16" i="6"/>
  <c r="AL16" i="6"/>
  <c r="AM16" i="6"/>
  <c r="AK17" i="6"/>
  <c r="AL17" i="6"/>
  <c r="AM17" i="6"/>
  <c r="AK18" i="6"/>
  <c r="AL18" i="6"/>
  <c r="AM18" i="6"/>
  <c r="AK19" i="6"/>
  <c r="AL19" i="6"/>
  <c r="AM19" i="6"/>
  <c r="AK20" i="6"/>
  <c r="AL20" i="6"/>
  <c r="AM20" i="6"/>
  <c r="AK21" i="6"/>
  <c r="AL21" i="6"/>
  <c r="AM21" i="6"/>
  <c r="AK22" i="6"/>
  <c r="AL22" i="6"/>
  <c r="AM22" i="6"/>
  <c r="AK23" i="6"/>
  <c r="AL23" i="6"/>
  <c r="AM23" i="6"/>
  <c r="AK24" i="6"/>
  <c r="AL24" i="6"/>
  <c r="AM24" i="6"/>
  <c r="AK25" i="6"/>
  <c r="AL25" i="6"/>
  <c r="AM25" i="6"/>
  <c r="AM2" i="6"/>
  <c r="AL2" i="6"/>
  <c r="AK2" i="6"/>
  <c r="AV56" i="6"/>
  <c r="AU56" i="6"/>
  <c r="AT56" i="6"/>
  <c r="AV55" i="6"/>
  <c r="AU55" i="6"/>
  <c r="AT55" i="6"/>
  <c r="AV54" i="6"/>
  <c r="AU54" i="6"/>
  <c r="AT54" i="6"/>
  <c r="AV53" i="6"/>
  <c r="AU53" i="6"/>
  <c r="AT53" i="6"/>
  <c r="AV52" i="6"/>
  <c r="AU52" i="6"/>
  <c r="AT52" i="6"/>
  <c r="AV51" i="6"/>
  <c r="AU51" i="6"/>
  <c r="AT51" i="6"/>
  <c r="AV50" i="6"/>
  <c r="AU50" i="6"/>
  <c r="AT50" i="6"/>
  <c r="AV49" i="6"/>
  <c r="AU49" i="6"/>
  <c r="AT49" i="6"/>
  <c r="AV48" i="6"/>
  <c r="AU48" i="6"/>
  <c r="AT48" i="6"/>
  <c r="AV47" i="6"/>
  <c r="AU47" i="6"/>
  <c r="AT47" i="6"/>
  <c r="AV46" i="6"/>
  <c r="AU46" i="6"/>
  <c r="AT46" i="6"/>
  <c r="AV45" i="6"/>
  <c r="AU45" i="6"/>
  <c r="AT45" i="6"/>
  <c r="AV44" i="6"/>
  <c r="AU44" i="6"/>
  <c r="AT44" i="6"/>
  <c r="AV43" i="6"/>
  <c r="AU43" i="6"/>
  <c r="AT43" i="6"/>
  <c r="AV42" i="6"/>
  <c r="AU42" i="6"/>
  <c r="AT42" i="6"/>
  <c r="AV41" i="6"/>
  <c r="AU41" i="6"/>
  <c r="AT41" i="6"/>
  <c r="AV40" i="6"/>
  <c r="AU40" i="6"/>
  <c r="AT40" i="6"/>
  <c r="AV39" i="6"/>
  <c r="AU39" i="6"/>
  <c r="AT39" i="6"/>
  <c r="AV38" i="6"/>
  <c r="AU38" i="6"/>
  <c r="AT38" i="6"/>
  <c r="AV37" i="6"/>
  <c r="AU37" i="6"/>
  <c r="AT37" i="6"/>
  <c r="AV36" i="6"/>
  <c r="AU36" i="6"/>
  <c r="AT36" i="6"/>
  <c r="AV35" i="6"/>
  <c r="AU35" i="6"/>
  <c r="AT35" i="6"/>
  <c r="AV34" i="6"/>
  <c r="AU34" i="6"/>
  <c r="AT34" i="6"/>
  <c r="AV33" i="6"/>
  <c r="AU33" i="6"/>
  <c r="AT33" i="6"/>
  <c r="AV32" i="6"/>
  <c r="AU32" i="6"/>
  <c r="AT32" i="6"/>
  <c r="AV31" i="6"/>
  <c r="AU31" i="6"/>
  <c r="AT31" i="6"/>
  <c r="AV25" i="6"/>
  <c r="AU25" i="6"/>
  <c r="AV24" i="6"/>
  <c r="AU24" i="6"/>
  <c r="AV23" i="6"/>
  <c r="AU23" i="6"/>
  <c r="AV22" i="6"/>
  <c r="AU22" i="6"/>
  <c r="AV21" i="6"/>
  <c r="AU21" i="6"/>
  <c r="AV20" i="6"/>
  <c r="AU20" i="6"/>
  <c r="AV19" i="6"/>
  <c r="AU19" i="6"/>
  <c r="AV18" i="6"/>
  <c r="AU18" i="6"/>
  <c r="AV17" i="6"/>
  <c r="AU17" i="6"/>
  <c r="AV16" i="6"/>
  <c r="AU16" i="6"/>
  <c r="AV15" i="6"/>
  <c r="AU15" i="6"/>
  <c r="AV14" i="6"/>
  <c r="AU14" i="6"/>
  <c r="AV13" i="6"/>
  <c r="AU13" i="6"/>
  <c r="AV12" i="6"/>
  <c r="AU12" i="6"/>
  <c r="AV11" i="6"/>
  <c r="AU11" i="6"/>
  <c r="AV10" i="6"/>
  <c r="AU10" i="6"/>
  <c r="AV9" i="6"/>
  <c r="AU9" i="6"/>
  <c r="AV7" i="6"/>
  <c r="AU7" i="6"/>
  <c r="AV6" i="6"/>
  <c r="AU6" i="6"/>
  <c r="AV5" i="6"/>
  <c r="AU5" i="6"/>
  <c r="AV4" i="6"/>
  <c r="AU4" i="6"/>
  <c r="AV3" i="6"/>
  <c r="AU3" i="6"/>
  <c r="AV2" i="6"/>
  <c r="AU2" i="6"/>
  <c r="AK57" i="6"/>
  <c r="AM57" i="6"/>
  <c r="AL57" i="6"/>
  <c r="BJ57" i="6"/>
  <c r="BL57" i="6"/>
  <c r="I29" i="6"/>
  <c r="I28" i="6"/>
  <c r="M5" i="6"/>
  <c r="BJ26" i="6"/>
  <c r="BL26" i="6"/>
  <c r="BK26" i="6"/>
  <c r="AT57" i="6"/>
  <c r="AV57" i="6"/>
  <c r="AT26" i="6"/>
  <c r="AU26" i="6"/>
  <c r="AU57" i="6"/>
  <c r="AV26" i="6"/>
  <c r="AB2" i="6"/>
  <c r="M26" i="6"/>
  <c r="AB55" i="6"/>
  <c r="AC55" i="6"/>
  <c r="AD55" i="6"/>
  <c r="AB56" i="6"/>
  <c r="AC56" i="6"/>
  <c r="AD56" i="6"/>
  <c r="AD54" i="6"/>
  <c r="AC54" i="6"/>
  <c r="AB54" i="6"/>
  <c r="AD53" i="6"/>
  <c r="AC53" i="6"/>
  <c r="AB53" i="6"/>
  <c r="AD52" i="6"/>
  <c r="AC52" i="6"/>
  <c r="AB52" i="6"/>
  <c r="AD51" i="6"/>
  <c r="AC51" i="6"/>
  <c r="AB51" i="6"/>
  <c r="AD50" i="6"/>
  <c r="AC50" i="6"/>
  <c r="AB50" i="6"/>
  <c r="AD49" i="6"/>
  <c r="AC49" i="6"/>
  <c r="AB49" i="6"/>
  <c r="AD48" i="6"/>
  <c r="AC48" i="6"/>
  <c r="AB48" i="6"/>
  <c r="AD47" i="6"/>
  <c r="AC47" i="6"/>
  <c r="AB47" i="6"/>
  <c r="AD46" i="6"/>
  <c r="AC46" i="6"/>
  <c r="AB46" i="6"/>
  <c r="AD45" i="6"/>
  <c r="AC45" i="6"/>
  <c r="AB45" i="6"/>
  <c r="AD44" i="6"/>
  <c r="AC44" i="6"/>
  <c r="AB44" i="6"/>
  <c r="AD43" i="6"/>
  <c r="AC43" i="6"/>
  <c r="AB43" i="6"/>
  <c r="AD42" i="6"/>
  <c r="AC42" i="6"/>
  <c r="AB42" i="6"/>
  <c r="AD41" i="6"/>
  <c r="AC41" i="6"/>
  <c r="AB41" i="6"/>
  <c r="AD40" i="6"/>
  <c r="AC40" i="6"/>
  <c r="AB40" i="6"/>
  <c r="AD39" i="6"/>
  <c r="AC39" i="6"/>
  <c r="AB39" i="6"/>
  <c r="AD38" i="6"/>
  <c r="AC38" i="6"/>
  <c r="AB38" i="6"/>
  <c r="AD37" i="6"/>
  <c r="AC37" i="6"/>
  <c r="AB37" i="6"/>
  <c r="AD36" i="6"/>
  <c r="AC36" i="6"/>
  <c r="AB36" i="6"/>
  <c r="AD35" i="6"/>
  <c r="AC35" i="6"/>
  <c r="AB35" i="6"/>
  <c r="AD34" i="6"/>
  <c r="AC34" i="6"/>
  <c r="AB34" i="6"/>
  <c r="AD33" i="6"/>
  <c r="AC33" i="6"/>
  <c r="AB33" i="6"/>
  <c r="AD32" i="6"/>
  <c r="AC32" i="6"/>
  <c r="AB32" i="6"/>
  <c r="AD31" i="6"/>
  <c r="AC31" i="6"/>
  <c r="AB31" i="6"/>
  <c r="AB3" i="6"/>
  <c r="AC3" i="6"/>
  <c r="AD3" i="6"/>
  <c r="AB4" i="6"/>
  <c r="AC4" i="6"/>
  <c r="AD4" i="6"/>
  <c r="AB5" i="6"/>
  <c r="AC5" i="6"/>
  <c r="AD5" i="6"/>
  <c r="AB6" i="6"/>
  <c r="AC6" i="6"/>
  <c r="AD6" i="6"/>
  <c r="AB7" i="6"/>
  <c r="AC7" i="6"/>
  <c r="AD7" i="6"/>
  <c r="AB9" i="6"/>
  <c r="AC9" i="6"/>
  <c r="AD9" i="6"/>
  <c r="AB10" i="6"/>
  <c r="AC10" i="6"/>
  <c r="AD10" i="6"/>
  <c r="AB11" i="6"/>
  <c r="AC11" i="6"/>
  <c r="AD11" i="6"/>
  <c r="AB12" i="6"/>
  <c r="AC12" i="6"/>
  <c r="AD12" i="6"/>
  <c r="AB13" i="6"/>
  <c r="AC13" i="6"/>
  <c r="AD13" i="6"/>
  <c r="AB14" i="6"/>
  <c r="AC14" i="6"/>
  <c r="AD14" i="6"/>
  <c r="AB15" i="6"/>
  <c r="AC15" i="6"/>
  <c r="AD15" i="6"/>
  <c r="AB16" i="6"/>
  <c r="AC16" i="6"/>
  <c r="AD16" i="6"/>
  <c r="AB17" i="6"/>
  <c r="AC17" i="6"/>
  <c r="AD17" i="6"/>
  <c r="AB18" i="6"/>
  <c r="AC18" i="6"/>
  <c r="AD18" i="6"/>
  <c r="AB19" i="6"/>
  <c r="AC19" i="6"/>
  <c r="AD19" i="6"/>
  <c r="AB20" i="6"/>
  <c r="AC20" i="6"/>
  <c r="AD20" i="6"/>
  <c r="AB21" i="6"/>
  <c r="AC21" i="6"/>
  <c r="AD21" i="6"/>
  <c r="AB22" i="6"/>
  <c r="AC22" i="6"/>
  <c r="AD22" i="6"/>
  <c r="AB23" i="6"/>
  <c r="AC23" i="6"/>
  <c r="AD23" i="6"/>
  <c r="AB24" i="6"/>
  <c r="AC24" i="6"/>
  <c r="AD24" i="6"/>
  <c r="AB25" i="6"/>
  <c r="AC25" i="6"/>
  <c r="AD25" i="6"/>
  <c r="AD2" i="6"/>
  <c r="AC2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S57" i="6"/>
  <c r="AR57" i="6"/>
  <c r="AQ57" i="6"/>
  <c r="AP57" i="6"/>
  <c r="AO57" i="6"/>
  <c r="AN57" i="6"/>
  <c r="AJ57" i="6"/>
  <c r="AI57" i="6"/>
  <c r="AH57" i="6"/>
  <c r="AG57" i="6"/>
  <c r="AF57" i="6"/>
  <c r="AE57" i="6"/>
  <c r="X57" i="6"/>
  <c r="W57" i="6"/>
  <c r="V57" i="6"/>
  <c r="U57" i="6"/>
  <c r="T57" i="6"/>
  <c r="S57" i="6"/>
  <c r="L57" i="6"/>
  <c r="K57" i="6"/>
  <c r="J57" i="6"/>
  <c r="I57" i="6"/>
  <c r="L27" i="6"/>
  <c r="J27" i="6"/>
  <c r="I27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J26" i="6"/>
  <c r="AI26" i="6"/>
  <c r="AH26" i="6"/>
  <c r="AG26" i="6"/>
  <c r="AF26" i="6"/>
  <c r="AE26" i="6"/>
  <c r="X26" i="6"/>
  <c r="W26" i="6"/>
  <c r="V26" i="6"/>
  <c r="U26" i="6"/>
  <c r="T26" i="6"/>
  <c r="S26" i="6"/>
  <c r="L26" i="6"/>
  <c r="K26" i="6"/>
  <c r="J26" i="6"/>
  <c r="I26" i="6"/>
  <c r="AB57" i="6"/>
  <c r="AD57" i="6"/>
  <c r="AC57" i="6"/>
  <c r="AB26" i="6"/>
  <c r="AC26" i="6"/>
  <c r="AD26" i="6"/>
  <c r="AK26" i="6"/>
  <c r="AM26" i="6"/>
  <c r="AL2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Dace</author>
  </authors>
  <commentList>
    <comment ref="BM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Dace:</t>
        </r>
        <r>
          <rPr>
            <sz val="9"/>
            <color indexed="81"/>
            <rFont val="Tahoma"/>
            <charset val="1"/>
          </rPr>
          <t xml:space="preserve">
ITPreTR/ITPostTR-1</t>
        </r>
      </text>
    </comment>
  </commentList>
</comments>
</file>

<file path=xl/sharedStrings.xml><?xml version="1.0" encoding="utf-8"?>
<sst xmlns="http://schemas.openxmlformats.org/spreadsheetml/2006/main" count="373" uniqueCount="174">
  <si>
    <t>sID</t>
  </si>
  <si>
    <t>group</t>
  </si>
  <si>
    <t>datetime</t>
  </si>
  <si>
    <t>gender</t>
  </si>
  <si>
    <t>age</t>
  </si>
  <si>
    <t>righthanded</t>
  </si>
  <si>
    <t>ETPreTR</t>
  </si>
  <si>
    <t>ETPreUN</t>
  </si>
  <si>
    <t>ETPostTR</t>
  </si>
  <si>
    <t>ETPostUN</t>
  </si>
  <si>
    <t>ETRetTR</t>
  </si>
  <si>
    <t>ETRetUN</t>
  </si>
  <si>
    <t>ErrPreTR</t>
  </si>
  <si>
    <t>ErrPreUN</t>
  </si>
  <si>
    <t>ErrPostTR</t>
  </si>
  <si>
    <t>ErrPostUN</t>
  </si>
  <si>
    <t>ErrRetTR</t>
  </si>
  <si>
    <t>ErrRetUN</t>
  </si>
  <si>
    <t>stdETPreTR</t>
  </si>
  <si>
    <t>stdETPreUN</t>
  </si>
  <si>
    <t>stdETPostTR</t>
  </si>
  <si>
    <t>stdETPostUN</t>
  </si>
  <si>
    <t>stdETRetTR</t>
  </si>
  <si>
    <t>stdETRetUN</t>
  </si>
  <si>
    <t xml:space="preserve">bsu304    </t>
  </si>
  <si>
    <t>a</t>
  </si>
  <si>
    <t>20160519_1028</t>
  </si>
  <si>
    <t xml:space="preserve">yes  </t>
  </si>
  <si>
    <t xml:space="preserve">bsu4b7    </t>
  </si>
  <si>
    <t>20160317_1300</t>
  </si>
  <si>
    <t xml:space="preserve">chue12    </t>
  </si>
  <si>
    <t>20160519_1002</t>
  </si>
  <si>
    <t xml:space="preserve">mlp609    </t>
  </si>
  <si>
    <t>20160317_0939</t>
  </si>
  <si>
    <t xml:space="preserve">y    </t>
  </si>
  <si>
    <t xml:space="preserve">psu095    </t>
  </si>
  <si>
    <t>b</t>
  </si>
  <si>
    <t>20160414_1212</t>
  </si>
  <si>
    <t xml:space="preserve">psu2bc    </t>
  </si>
  <si>
    <t>20160512_1305</t>
  </si>
  <si>
    <t xml:space="preserve">psu373    </t>
  </si>
  <si>
    <t>20160512_1135</t>
  </si>
  <si>
    <t>female</t>
  </si>
  <si>
    <t xml:space="preserve">psu43a    </t>
  </si>
  <si>
    <t>20160512_1402</t>
  </si>
  <si>
    <t xml:space="preserve">Yes  </t>
  </si>
  <si>
    <t xml:space="preserve">psu4e2    </t>
  </si>
  <si>
    <t>20160512_1447</t>
  </si>
  <si>
    <t xml:space="preserve">psu50f    </t>
  </si>
  <si>
    <t>20160421_1106</t>
  </si>
  <si>
    <t xml:space="preserve">psu542    </t>
  </si>
  <si>
    <t>20160428_1650</t>
  </si>
  <si>
    <t xml:space="preserve">psu551    </t>
  </si>
  <si>
    <t>20160428_1450</t>
  </si>
  <si>
    <t xml:space="preserve">psu57d    </t>
  </si>
  <si>
    <t>20160421_1011</t>
  </si>
  <si>
    <t>right</t>
  </si>
  <si>
    <t xml:space="preserve">psu590    </t>
  </si>
  <si>
    <t>20160512_1746</t>
  </si>
  <si>
    <t xml:space="preserve">psu598    </t>
  </si>
  <si>
    <t>20160414_1455</t>
  </si>
  <si>
    <t xml:space="preserve">psu5a9    </t>
  </si>
  <si>
    <t>20160421_1217</t>
  </si>
  <si>
    <t xml:space="preserve">psu5ad    </t>
  </si>
  <si>
    <t>20160414_1530</t>
  </si>
  <si>
    <t xml:space="preserve">psu5b4    </t>
  </si>
  <si>
    <t>20160317_1610</t>
  </si>
  <si>
    <t xml:space="preserve">psu5b7    </t>
  </si>
  <si>
    <t>20160421_1731</t>
  </si>
  <si>
    <t xml:space="preserve">psu5d3    </t>
  </si>
  <si>
    <t>20160512_1557</t>
  </si>
  <si>
    <t xml:space="preserve">psu5e0    </t>
  </si>
  <si>
    <t>20160512_1001</t>
  </si>
  <si>
    <t xml:space="preserve">psu705    </t>
  </si>
  <si>
    <t>20160414_1301</t>
  </si>
  <si>
    <t xml:space="preserve">psu763    </t>
  </si>
  <si>
    <t>20160414_0906</t>
  </si>
  <si>
    <t xml:space="preserve">psu76d    </t>
  </si>
  <si>
    <t>20160421_1630</t>
  </si>
  <si>
    <t xml:space="preserve">psu79a    </t>
  </si>
  <si>
    <t>20160428_1213</t>
  </si>
  <si>
    <t xml:space="preserve">psu7d1    </t>
  </si>
  <si>
    <t>20160414_1107</t>
  </si>
  <si>
    <t xml:space="preserve">psu85b    </t>
  </si>
  <si>
    <t>20160414_1759</t>
  </si>
  <si>
    <t xml:space="preserve">psu885    </t>
  </si>
  <si>
    <t>20160428_0823</t>
  </si>
  <si>
    <t xml:space="preserve">psu8cf    </t>
  </si>
  <si>
    <t>20160512_1104</t>
  </si>
  <si>
    <t xml:space="preserve">psu915    </t>
  </si>
  <si>
    <t>20160512_1643</t>
  </si>
  <si>
    <t xml:space="preserve">psu95f    </t>
  </si>
  <si>
    <t>20160428_1804</t>
  </si>
  <si>
    <t xml:space="preserve">psu961    </t>
  </si>
  <si>
    <t>20160317_0851</t>
  </si>
  <si>
    <t xml:space="preserve">psu96d    </t>
  </si>
  <si>
    <t>20160317_1704</t>
  </si>
  <si>
    <t xml:space="preserve">psu970    </t>
  </si>
  <si>
    <t>20160317_1803</t>
  </si>
  <si>
    <t xml:space="preserve">psu973    </t>
  </si>
  <si>
    <t>20160317_1513</t>
  </si>
  <si>
    <t xml:space="preserve">psu97f    </t>
  </si>
  <si>
    <t>20160519_1305</t>
  </si>
  <si>
    <t xml:space="preserve">psu981    </t>
  </si>
  <si>
    <t>20160421_1704</t>
  </si>
  <si>
    <t xml:space="preserve">psu987    </t>
  </si>
  <si>
    <t>20160421_1257</t>
  </si>
  <si>
    <t xml:space="preserve">psu9a1    </t>
  </si>
  <si>
    <t>20160421_1533</t>
  </si>
  <si>
    <t xml:space="preserve">psu9ca    </t>
  </si>
  <si>
    <t>20160414_1402</t>
  </si>
  <si>
    <t xml:space="preserve">psu9ce    </t>
  </si>
  <si>
    <t>20160428_1109</t>
  </si>
  <si>
    <t xml:space="preserve">psu9f7    </t>
  </si>
  <si>
    <t>20160414_1705</t>
  </si>
  <si>
    <t xml:space="preserve">psubb1    </t>
  </si>
  <si>
    <t>20160428_1005</t>
  </si>
  <si>
    <t xml:space="preserve">psubec    </t>
  </si>
  <si>
    <t>20160317_1034</t>
  </si>
  <si>
    <t xml:space="preserve">psudb1    </t>
  </si>
  <si>
    <t>20160428_1402</t>
  </si>
  <si>
    <t xml:space="preserve">psudbd    </t>
  </si>
  <si>
    <t>20160428_1304</t>
  </si>
  <si>
    <t xml:space="preserve">psudc0    </t>
  </si>
  <si>
    <t>20160422_0901</t>
  </si>
  <si>
    <t>simonebt92</t>
  </si>
  <si>
    <t>20160428_1530</t>
  </si>
  <si>
    <t xml:space="preserve">sou51c    </t>
  </si>
  <si>
    <t>20160512_1203</t>
  </si>
  <si>
    <t xml:space="preserve">tcu454    </t>
  </si>
  <si>
    <t>20160317_1400</t>
  </si>
  <si>
    <t>stimulation</t>
  </si>
  <si>
    <t>D1Acc</t>
  </si>
  <si>
    <t>D2Acc</t>
  </si>
  <si>
    <t>D3Acc</t>
  </si>
  <si>
    <t>D4Acc</t>
  </si>
  <si>
    <t>mean</t>
  </si>
  <si>
    <t>ci</t>
  </si>
  <si>
    <t>ETPreDiff</t>
  </si>
  <si>
    <t>ETPostDiff</t>
  </si>
  <si>
    <t>ETRetDiff</t>
  </si>
  <si>
    <t>ITPreDiff</t>
  </si>
  <si>
    <t>ITPostDiff</t>
  </si>
  <si>
    <t>ITRetDiff</t>
  </si>
  <si>
    <t>SDPreDiff</t>
  </si>
  <si>
    <t>SDPostDiff</t>
  </si>
  <si>
    <t>SDRetDiff</t>
  </si>
  <si>
    <t>min</t>
  </si>
  <si>
    <t>max</t>
  </si>
  <si>
    <t>ITPreTR</t>
  </si>
  <si>
    <t>ITPreUN</t>
  </si>
  <si>
    <t>ITPostTR</t>
  </si>
  <si>
    <t>ITPostUN</t>
  </si>
  <si>
    <t>ITRetTR</t>
  </si>
  <si>
    <t>ITRetUN</t>
  </si>
  <si>
    <t>ETITPreTR</t>
  </si>
  <si>
    <t>ETITPreUN</t>
  </si>
  <si>
    <t>ETITPostTR</t>
  </si>
  <si>
    <t>ETITPostUN</t>
  </si>
  <si>
    <t>ETITRetTR</t>
  </si>
  <si>
    <t>ETITRetUN</t>
  </si>
  <si>
    <t>B0</t>
  </si>
  <si>
    <t>B0CI</t>
  </si>
  <si>
    <t>ITpostAccPred</t>
  </si>
  <si>
    <t>correctBelief</t>
  </si>
  <si>
    <t>null</t>
  </si>
  <si>
    <t>true</t>
  </si>
  <si>
    <t>false</t>
  </si>
  <si>
    <t>IT_TRpp</t>
  </si>
  <si>
    <t>IT_UNpp</t>
  </si>
  <si>
    <t>IT_TRpr</t>
  </si>
  <si>
    <t>IT_UNpr</t>
  </si>
  <si>
    <t>CI</t>
  </si>
  <si>
    <t xml:space="preserve">male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</si>
</sst>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sz val="9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Border="1"/>
    <xf numFmtId="0" fontId="18" fillId="0" borderId="0" xfId="0" applyFont="1" applyFill="1" applyBorder="1"/>
    <xf numFmtId="2" fontId="18" fillId="0" borderId="0" xfId="0" applyNumberFormat="1" applyFont="1" applyFill="1" applyBorder="1"/>
    <xf numFmtId="2" fontId="18" fillId="0" borderId="0" xfId="0" applyNumberFormat="1" applyFont="1" applyBorder="1"/>
    <xf numFmtId="0" fontId="18" fillId="0" borderId="0" xfId="0" applyFont="1" applyBorder="1"/>
    <xf numFmtId="9" fontId="18" fillId="0" borderId="0" xfId="42" applyFont="1" applyBorder="1"/>
    <xf numFmtId="164" fontId="18" fillId="0" borderId="0" xfId="42" applyNumberFormat="1" applyFont="1" applyBorder="1"/>
    <xf numFmtId="9" fontId="23" fillId="0" borderId="0" xfId="42" applyFont="1" applyBorder="1" applyAlignment="1">
      <alignment vertical="center"/>
    </xf>
    <xf numFmtId="0" fontId="21" fillId="0" borderId="0" xfId="0" applyFont="1" applyBorder="1"/>
    <xf numFmtId="0" fontId="21" fillId="0" borderId="0" xfId="0" applyFont="1" applyFill="1" applyBorder="1"/>
    <xf numFmtId="9" fontId="22" fillId="0" borderId="0" xfId="42" applyFont="1" applyBorder="1" applyAlignment="1">
      <alignment horizontal="righ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lv-LV" sz="1600" b="1">
                <a:solidFill>
                  <a:sysClr val="windowText" lastClr="000000"/>
                </a:solidFill>
              </a:rPr>
              <a:t>UN</a:t>
            </a:r>
            <a:r>
              <a:rPr lang="lv-LV" sz="1600" b="1" baseline="0">
                <a:solidFill>
                  <a:sysClr val="windowText" lastClr="000000"/>
                </a:solidFill>
              </a:rPr>
              <a:t> vs TR </a:t>
            </a:r>
            <a:r>
              <a:rPr lang="en-US" sz="1600" b="1">
                <a:solidFill>
                  <a:sysClr val="windowText" lastClr="000000"/>
                </a:solidFill>
              </a:rPr>
              <a:t>Execution Time</a:t>
            </a:r>
            <a:r>
              <a:rPr lang="en-US" sz="1600" b="1" baseline="0">
                <a:solidFill>
                  <a:sysClr val="windowText" lastClr="000000"/>
                </a:solidFill>
              </a:rPr>
              <a:t> </a:t>
            </a:r>
          </a:p>
          <a:p>
            <a:pPr>
              <a:defRPr sz="1600">
                <a:solidFill>
                  <a:sysClr val="windowText" lastClr="000000"/>
                </a:solidFill>
              </a:defRPr>
            </a:pPr>
            <a:r>
              <a:rPr lang="en-US" sz="1600">
                <a:solidFill>
                  <a:sysClr val="windowText" lastClr="000000"/>
                </a:solidFill>
              </a:rPr>
              <a:t>(U</a:t>
            </a:r>
            <a:r>
              <a:rPr lang="lv-LV" sz="1600">
                <a:solidFill>
                  <a:sysClr val="windowText" lastClr="000000"/>
                </a:solidFill>
              </a:rPr>
              <a:t>N</a:t>
            </a:r>
            <a:r>
              <a:rPr lang="en-US" sz="1600">
                <a:solidFill>
                  <a:sysClr val="windowText" lastClr="000000"/>
                </a:solidFill>
              </a:rPr>
              <a:t>/T</a:t>
            </a:r>
            <a:r>
              <a:rPr lang="lv-LV" sz="1600">
                <a:solidFill>
                  <a:sysClr val="windowText" lastClr="000000"/>
                </a:solidFill>
              </a:rPr>
              <a:t>R</a:t>
            </a:r>
            <a:r>
              <a:rPr lang="en-US" sz="1600">
                <a:solidFill>
                  <a:sysClr val="windowText" lastClr="000000"/>
                </a:solidFill>
              </a:rPr>
              <a:t>)-1</a:t>
            </a:r>
            <a:r>
              <a:rPr lang="lv-LV" sz="1600">
                <a:solidFill>
                  <a:sysClr val="windowText" lastClr="000000"/>
                </a:solidFill>
              </a:rPr>
              <a:t>*100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100833333333333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66386121366029"/>
          <c:w val="0.90679396325459316"/>
          <c:h val="0.7289096793255847"/>
        </c:manualLayout>
      </c:layout>
      <c:barChart>
        <c:barDir val="col"/>
        <c:grouping val="clustered"/>
        <c:varyColors val="0"/>
        <c:ser>
          <c:idx val="0"/>
          <c:order val="0"/>
          <c:tx>
            <c:v>Sham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Plots!$AB$27:$AD$27</c:f>
                <c:numCache>
                  <c:formatCode>General</c:formatCode>
                  <c:ptCount val="3"/>
                  <c:pt idx="0">
                    <c:v>6.4293957237800139E-2</c:v>
                  </c:pt>
                  <c:pt idx="1">
                    <c:v>6.4204101036036812E-2</c:v>
                  </c:pt>
                  <c:pt idx="2">
                    <c:v>6.1468390200848211E-2</c:v>
                  </c:pt>
                </c:numCache>
              </c:numRef>
            </c:plus>
            <c:minus>
              <c:numRef>
                <c:f>Plots!$AB$27:$AD$27</c:f>
                <c:numCache>
                  <c:formatCode>General</c:formatCode>
                  <c:ptCount val="3"/>
                  <c:pt idx="0">
                    <c:v>6.4293957237800139E-2</c:v>
                  </c:pt>
                  <c:pt idx="1">
                    <c:v>6.4204101036036812E-2</c:v>
                  </c:pt>
                  <c:pt idx="2">
                    <c:v>6.1468390200848211E-2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Plots!$AB$26:$AD$26</c:f>
              <c:numCache>
                <c:formatCode>0%</c:formatCode>
                <c:ptCount val="3"/>
                <c:pt idx="0">
                  <c:v>4.5495928805672214E-3</c:v>
                </c:pt>
                <c:pt idx="1">
                  <c:v>0.1505588946165877</c:v>
                </c:pt>
                <c:pt idx="2">
                  <c:v>0.10008108188980203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7-445F-83C1-99E37BCA396F}"/>
            </c:ext>
          </c:extLst>
        </c:ser>
        <c:ser>
          <c:idx val="1"/>
          <c:order val="1"/>
          <c:tx>
            <c:v>Anodal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Plots!$AB$58:$AD$58</c:f>
                <c:numCache>
                  <c:formatCode>General</c:formatCode>
                  <c:ptCount val="3"/>
                  <c:pt idx="0">
                    <c:v>6.4383669797020662E-2</c:v>
                  </c:pt>
                  <c:pt idx="1">
                    <c:v>5.777112581483821E-2</c:v>
                  </c:pt>
                  <c:pt idx="2">
                    <c:v>5.124755028554423E-2</c:v>
                  </c:pt>
                </c:numCache>
              </c:numRef>
            </c:plus>
            <c:minus>
              <c:numRef>
                <c:f>Plots!$AB$58:$AD$58</c:f>
                <c:numCache>
                  <c:formatCode>General</c:formatCode>
                  <c:ptCount val="3"/>
                  <c:pt idx="0">
                    <c:v>6.4383669797020662E-2</c:v>
                  </c:pt>
                  <c:pt idx="1">
                    <c:v>5.777112581483821E-2</c:v>
                  </c:pt>
                  <c:pt idx="2">
                    <c:v>5.124755028554423E-2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Plots!$AB$57:$AD$57</c:f>
              <c:numCache>
                <c:formatCode>0.00</c:formatCode>
                <c:ptCount val="3"/>
                <c:pt idx="0">
                  <c:v>1.6667174424351314E-2</c:v>
                </c:pt>
                <c:pt idx="1">
                  <c:v>0.13738170682039347</c:v>
                </c:pt>
                <c:pt idx="2">
                  <c:v>0.10050566629149439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7-445F-83C1-99E37BCA3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axId val="493406568"/>
        <c:axId val="493414768"/>
      </c:bar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Plots!$Y$2:$Y$25</c:f>
              <c:numCache>
                <c:formatCode>0.00</c:formatCode>
                <c:ptCount val="24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</c:numCache>
            </c:numRef>
          </c:xVal>
          <c:yVal>
            <c:numRef>
              <c:f>Plots!$AB$2:$AB$25</c:f>
              <c:numCache>
                <c:formatCode>0.00</c:formatCode>
                <c:ptCount val="24"/>
                <c:pt idx="0">
                  <c:v>9.4613482421244122E-3</c:v>
                </c:pt>
                <c:pt idx="1">
                  <c:v>9.2733118971061179E-2</c:v>
                </c:pt>
                <c:pt idx="2">
                  <c:v>-0.20306283721183715</c:v>
                </c:pt>
                <c:pt idx="3">
                  <c:v>-0.21188403762459651</c:v>
                </c:pt>
                <c:pt idx="4">
                  <c:v>-0.14862430720506725</c:v>
                </c:pt>
                <c:pt idx="5">
                  <c:v>1.3080048471024286E-2</c:v>
                </c:pt>
                <c:pt idx="6">
                  <c:v>0.31099855282199695</c:v>
                </c:pt>
                <c:pt idx="7">
                  <c:v>9.7823349523295633E-2</c:v>
                </c:pt>
                <c:pt idx="8">
                  <c:v>-0.10876297060900741</c:v>
                </c:pt>
                <c:pt idx="9">
                  <c:v>-9.3487662172474506E-3</c:v>
                </c:pt>
                <c:pt idx="10">
                  <c:v>0.21739492647977676</c:v>
                </c:pt>
                <c:pt idx="11">
                  <c:v>0.37709816887080372</c:v>
                </c:pt>
                <c:pt idx="12">
                  <c:v>3.6859543249319726E-2</c:v>
                </c:pt>
                <c:pt idx="13">
                  <c:v>-5.2943564758424766E-2</c:v>
                </c:pt>
                <c:pt idx="14">
                  <c:v>8.037964502118089E-2</c:v>
                </c:pt>
                <c:pt idx="15">
                  <c:v>-0.13257204469711814</c:v>
                </c:pt>
                <c:pt idx="16">
                  <c:v>-0.11777407098508008</c:v>
                </c:pt>
                <c:pt idx="17">
                  <c:v>-1.6153381642512121E-2</c:v>
                </c:pt>
                <c:pt idx="18">
                  <c:v>-5.2454792251414806E-2</c:v>
                </c:pt>
                <c:pt idx="19">
                  <c:v>6.1639638903639549E-2</c:v>
                </c:pt>
                <c:pt idx="20">
                  <c:v>-3.0022435243728274E-2</c:v>
                </c:pt>
                <c:pt idx="21">
                  <c:v>0.11646817774362916</c:v>
                </c:pt>
                <c:pt idx="22">
                  <c:v>-0.21174691202419971</c:v>
                </c:pt>
                <c:pt idx="23">
                  <c:v>-9.3961686940052802E-3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DAB7-445F-83C1-99E37BCA396F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Plots!$Y$31:$Y$56</c:f>
              <c:numCache>
                <c:formatCode>0.00</c:formatCode>
                <c:ptCount val="26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</c:numCache>
            </c:numRef>
          </c:xVal>
          <c:yVal>
            <c:numRef>
              <c:f>Plots!$AB$31:$AB$56</c:f>
              <c:numCache>
                <c:formatCode>0.00</c:formatCode>
                <c:ptCount val="26"/>
                <c:pt idx="0">
                  <c:v>-1.8071806379227451E-2</c:v>
                </c:pt>
                <c:pt idx="1">
                  <c:v>2.6423733664027615E-2</c:v>
                </c:pt>
                <c:pt idx="2">
                  <c:v>-3.1724189229396016E-2</c:v>
                </c:pt>
                <c:pt idx="3">
                  <c:v>3.2333921222811313E-3</c:v>
                </c:pt>
                <c:pt idx="4">
                  <c:v>-0.34153376314896511</c:v>
                </c:pt>
                <c:pt idx="5">
                  <c:v>-8.8939492517891905E-2</c:v>
                </c:pt>
                <c:pt idx="6">
                  <c:v>-0.17045179577586511</c:v>
                </c:pt>
                <c:pt idx="7">
                  <c:v>7.4163344766842165E-4</c:v>
                </c:pt>
                <c:pt idx="8">
                  <c:v>-0.11311435913909418</c:v>
                </c:pt>
                <c:pt idx="9">
                  <c:v>-0.11436609654802843</c:v>
                </c:pt>
                <c:pt idx="10">
                  <c:v>0.21408621736490585</c:v>
                </c:pt>
                <c:pt idx="11">
                  <c:v>4.9299053334022958E-2</c:v>
                </c:pt>
                <c:pt idx="12">
                  <c:v>-8.7054000384344299E-2</c:v>
                </c:pt>
                <c:pt idx="13">
                  <c:v>4.0071911813407635E-2</c:v>
                </c:pt>
                <c:pt idx="14">
                  <c:v>8.941248470012253E-2</c:v>
                </c:pt>
                <c:pt idx="15">
                  <c:v>-7.4629492730664992E-2</c:v>
                </c:pt>
                <c:pt idx="16">
                  <c:v>5.6108103571278711E-2</c:v>
                </c:pt>
                <c:pt idx="17">
                  <c:v>-7.2179905694595425E-2</c:v>
                </c:pt>
                <c:pt idx="18">
                  <c:v>3.4876847290640445E-2</c:v>
                </c:pt>
                <c:pt idx="19">
                  <c:v>5.0720651336780609E-2</c:v>
                </c:pt>
                <c:pt idx="20">
                  <c:v>0.56361683429352594</c:v>
                </c:pt>
                <c:pt idx="21">
                  <c:v>0.17803102247546709</c:v>
                </c:pt>
                <c:pt idx="22">
                  <c:v>1.5898571141074624E-2</c:v>
                </c:pt>
                <c:pt idx="23">
                  <c:v>0.12916233885256911</c:v>
                </c:pt>
                <c:pt idx="24">
                  <c:v>0.1051197196807474</c:v>
                </c:pt>
                <c:pt idx="25">
                  <c:v>-1.1391078507313024E-2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DAB7-445F-83C1-99E37BCA396F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Plots!$Z$2:$Z$25</c:f>
              <c:numCache>
                <c:formatCode>0.00</c:formatCode>
                <c:ptCount val="24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  <c:pt idx="5">
                  <c:v>1.95</c:v>
                </c:pt>
                <c:pt idx="6">
                  <c:v>1.95</c:v>
                </c:pt>
                <c:pt idx="7">
                  <c:v>1.95</c:v>
                </c:pt>
                <c:pt idx="8">
                  <c:v>1.95</c:v>
                </c:pt>
                <c:pt idx="9">
                  <c:v>1.95</c:v>
                </c:pt>
                <c:pt idx="10">
                  <c:v>1.95</c:v>
                </c:pt>
                <c:pt idx="11">
                  <c:v>1.95</c:v>
                </c:pt>
                <c:pt idx="12">
                  <c:v>1.95</c:v>
                </c:pt>
                <c:pt idx="13">
                  <c:v>1.95</c:v>
                </c:pt>
                <c:pt idx="14">
                  <c:v>1.95</c:v>
                </c:pt>
                <c:pt idx="15">
                  <c:v>1.95</c:v>
                </c:pt>
                <c:pt idx="16">
                  <c:v>1.95</c:v>
                </c:pt>
                <c:pt idx="17">
                  <c:v>1.95</c:v>
                </c:pt>
                <c:pt idx="18">
                  <c:v>1.95</c:v>
                </c:pt>
                <c:pt idx="19">
                  <c:v>1.95</c:v>
                </c:pt>
                <c:pt idx="20">
                  <c:v>1.95</c:v>
                </c:pt>
                <c:pt idx="21">
                  <c:v>1.95</c:v>
                </c:pt>
                <c:pt idx="22">
                  <c:v>1.95</c:v>
                </c:pt>
                <c:pt idx="23">
                  <c:v>1.95</c:v>
                </c:pt>
              </c:numCache>
            </c:numRef>
          </c:xVal>
          <c:yVal>
            <c:numRef>
              <c:f>Plots!$AC$2:$AC$25</c:f>
              <c:numCache>
                <c:formatCode>0.00</c:formatCode>
                <c:ptCount val="24"/>
                <c:pt idx="0">
                  <c:v>4.6982121252856723E-2</c:v>
                </c:pt>
                <c:pt idx="1">
                  <c:v>0.18667886246466003</c:v>
                </c:pt>
                <c:pt idx="2">
                  <c:v>0.19946722110324222</c:v>
                </c:pt>
                <c:pt idx="3">
                  <c:v>-0.19149701137027542</c:v>
                </c:pt>
                <c:pt idx="4">
                  <c:v>0.34500830883292855</c:v>
                </c:pt>
                <c:pt idx="5">
                  <c:v>0.19182036103908828</c:v>
                </c:pt>
                <c:pt idx="6">
                  <c:v>0.37757807896287576</c:v>
                </c:pt>
                <c:pt idx="7">
                  <c:v>0.49471038634636733</c:v>
                </c:pt>
                <c:pt idx="8">
                  <c:v>2.8596015092341442E-2</c:v>
                </c:pt>
                <c:pt idx="9">
                  <c:v>9.8207642881298574E-2</c:v>
                </c:pt>
                <c:pt idx="10">
                  <c:v>0.13941199617741296</c:v>
                </c:pt>
                <c:pt idx="11">
                  <c:v>0.21721912584335579</c:v>
                </c:pt>
                <c:pt idx="12">
                  <c:v>0.13774834437086092</c:v>
                </c:pt>
                <c:pt idx="13">
                  <c:v>0.40075422438175345</c:v>
                </c:pt>
                <c:pt idx="14">
                  <c:v>5.9598059598059638E-2</c:v>
                </c:pt>
                <c:pt idx="15">
                  <c:v>6.2116349169545337E-3</c:v>
                </c:pt>
                <c:pt idx="16">
                  <c:v>0.18272533059303941</c:v>
                </c:pt>
                <c:pt idx="17">
                  <c:v>0.29315802288775261</c:v>
                </c:pt>
                <c:pt idx="18">
                  <c:v>0.10215176834153583</c:v>
                </c:pt>
                <c:pt idx="19">
                  <c:v>6.6994428056374788E-2</c:v>
                </c:pt>
                <c:pt idx="20">
                  <c:v>9.889127324749647E-2</c:v>
                </c:pt>
                <c:pt idx="21">
                  <c:v>0.11092959937767399</c:v>
                </c:pt>
                <c:pt idx="22">
                  <c:v>3.8604104511346105E-2</c:v>
                </c:pt>
                <c:pt idx="23">
                  <c:v>-1.8536428110896175E-2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DAB7-445F-83C1-99E37BCA396F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Plots!$Z$31:$Z$56</c:f>
              <c:numCache>
                <c:formatCode>0.00</c:formatCode>
                <c:ptCount val="2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2.0499999999999998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2.0499999999999998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2.0499999999999998</c:v>
                </c:pt>
                <c:pt idx="15">
                  <c:v>2.0499999999999998</c:v>
                </c:pt>
                <c:pt idx="16">
                  <c:v>2.0499999999999998</c:v>
                </c:pt>
                <c:pt idx="17">
                  <c:v>2.0499999999999998</c:v>
                </c:pt>
                <c:pt idx="18">
                  <c:v>2.0499999999999998</c:v>
                </c:pt>
                <c:pt idx="19">
                  <c:v>2.0499999999999998</c:v>
                </c:pt>
                <c:pt idx="20">
                  <c:v>2.0499999999999998</c:v>
                </c:pt>
                <c:pt idx="21">
                  <c:v>2.0499999999999998</c:v>
                </c:pt>
                <c:pt idx="22">
                  <c:v>2.0499999999999998</c:v>
                </c:pt>
                <c:pt idx="23">
                  <c:v>2.0499999999999998</c:v>
                </c:pt>
                <c:pt idx="24">
                  <c:v>2.0499999999999998</c:v>
                </c:pt>
                <c:pt idx="25">
                  <c:v>2.0499999999999998</c:v>
                </c:pt>
              </c:numCache>
            </c:numRef>
          </c:xVal>
          <c:yVal>
            <c:numRef>
              <c:f>Plots!$AC$31:$AC$56</c:f>
              <c:numCache>
                <c:formatCode>0.00</c:formatCode>
                <c:ptCount val="26"/>
                <c:pt idx="0">
                  <c:v>0.10394124572517804</c:v>
                </c:pt>
                <c:pt idx="1">
                  <c:v>3.7428619890314874E-2</c:v>
                </c:pt>
                <c:pt idx="2">
                  <c:v>9.4475512624978997E-2</c:v>
                </c:pt>
                <c:pt idx="3">
                  <c:v>2.9124366990799233E-2</c:v>
                </c:pt>
                <c:pt idx="4">
                  <c:v>-2.3415421881307963E-2</c:v>
                </c:pt>
                <c:pt idx="5">
                  <c:v>-4.1993422716923745E-2</c:v>
                </c:pt>
                <c:pt idx="6">
                  <c:v>8.5059678968308905E-3</c:v>
                </c:pt>
                <c:pt idx="7">
                  <c:v>6.7889424028501733E-2</c:v>
                </c:pt>
                <c:pt idx="8">
                  <c:v>0.38525580770780188</c:v>
                </c:pt>
                <c:pt idx="9">
                  <c:v>0.21632411651633876</c:v>
                </c:pt>
                <c:pt idx="10">
                  <c:v>0.1088332234673699</c:v>
                </c:pt>
                <c:pt idx="11">
                  <c:v>1.1520885627856137E-2</c:v>
                </c:pt>
                <c:pt idx="12">
                  <c:v>8.6623423055314452E-2</c:v>
                </c:pt>
                <c:pt idx="13">
                  <c:v>7.268315229951483E-2</c:v>
                </c:pt>
                <c:pt idx="14">
                  <c:v>-3.2290076335877882E-2</c:v>
                </c:pt>
                <c:pt idx="15">
                  <c:v>0.18058172397550654</c:v>
                </c:pt>
                <c:pt idx="16">
                  <c:v>0.24033652997587818</c:v>
                </c:pt>
                <c:pt idx="17">
                  <c:v>0.43508416933822547</c:v>
                </c:pt>
                <c:pt idx="18">
                  <c:v>0.2329275227460712</c:v>
                </c:pt>
                <c:pt idx="19">
                  <c:v>0.5053099694676757</c:v>
                </c:pt>
                <c:pt idx="20">
                  <c:v>0.11097543105553664</c:v>
                </c:pt>
                <c:pt idx="21">
                  <c:v>0.26881867194431175</c:v>
                </c:pt>
                <c:pt idx="22">
                  <c:v>9.8002708192281851E-2</c:v>
                </c:pt>
                <c:pt idx="23">
                  <c:v>6.4166833767795861E-3</c:v>
                </c:pt>
                <c:pt idx="24">
                  <c:v>0.20047982283464583</c:v>
                </c:pt>
                <c:pt idx="25">
                  <c:v>0.16808431952662728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DAB7-445F-83C1-99E37BCA396F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Plots!$AA$2:$AA$25</c:f>
              <c:numCache>
                <c:formatCode>0.00</c:formatCode>
                <c:ptCount val="24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2.95</c:v>
                </c:pt>
                <c:pt idx="8">
                  <c:v>2.95</c:v>
                </c:pt>
                <c:pt idx="9">
                  <c:v>2.95</c:v>
                </c:pt>
                <c:pt idx="10">
                  <c:v>2.95</c:v>
                </c:pt>
                <c:pt idx="11">
                  <c:v>2.95</c:v>
                </c:pt>
                <c:pt idx="12">
                  <c:v>2.95</c:v>
                </c:pt>
                <c:pt idx="13">
                  <c:v>2.95</c:v>
                </c:pt>
                <c:pt idx="14">
                  <c:v>2.95</c:v>
                </c:pt>
                <c:pt idx="15">
                  <c:v>2.95</c:v>
                </c:pt>
                <c:pt idx="16">
                  <c:v>2.95</c:v>
                </c:pt>
                <c:pt idx="17">
                  <c:v>2.95</c:v>
                </c:pt>
                <c:pt idx="18">
                  <c:v>2.95</c:v>
                </c:pt>
                <c:pt idx="19">
                  <c:v>2.95</c:v>
                </c:pt>
                <c:pt idx="20">
                  <c:v>2.95</c:v>
                </c:pt>
                <c:pt idx="21">
                  <c:v>2.95</c:v>
                </c:pt>
                <c:pt idx="22">
                  <c:v>2.95</c:v>
                </c:pt>
                <c:pt idx="23">
                  <c:v>2.95</c:v>
                </c:pt>
              </c:numCache>
            </c:numRef>
          </c:xVal>
          <c:yVal>
            <c:numRef>
              <c:f>Plots!$AD$2:$AD$25</c:f>
              <c:numCache>
                <c:formatCode>0.00</c:formatCode>
                <c:ptCount val="24"/>
                <c:pt idx="0">
                  <c:v>0.15312856961543342</c:v>
                </c:pt>
                <c:pt idx="1">
                  <c:v>6.0292928385299538E-2</c:v>
                </c:pt>
                <c:pt idx="2">
                  <c:v>7.8737073017862702E-2</c:v>
                </c:pt>
                <c:pt idx="3">
                  <c:v>-0.17050530834832045</c:v>
                </c:pt>
                <c:pt idx="4">
                  <c:v>0.10589227441058924</c:v>
                </c:pt>
                <c:pt idx="5">
                  <c:v>-4.0885725583234334E-2</c:v>
                </c:pt>
                <c:pt idx="6">
                  <c:v>0.62263250039789919</c:v>
                </c:pt>
                <c:pt idx="7">
                  <c:v>0.20822105986157324</c:v>
                </c:pt>
                <c:pt idx="8">
                  <c:v>8.3339016572324898E-2</c:v>
                </c:pt>
                <c:pt idx="9">
                  <c:v>0.21389874836540268</c:v>
                </c:pt>
                <c:pt idx="10">
                  <c:v>0.20186131865251022</c:v>
                </c:pt>
                <c:pt idx="11">
                  <c:v>0.18307716938840857</c:v>
                </c:pt>
                <c:pt idx="12">
                  <c:v>-3.6266957529484056E-2</c:v>
                </c:pt>
                <c:pt idx="13">
                  <c:v>0.16628295581136276</c:v>
                </c:pt>
                <c:pt idx="14">
                  <c:v>6.9844124700239707E-2</c:v>
                </c:pt>
                <c:pt idx="15">
                  <c:v>-5.9500982985849826E-2</c:v>
                </c:pt>
                <c:pt idx="16">
                  <c:v>4.0777047834120284E-2</c:v>
                </c:pt>
                <c:pt idx="17">
                  <c:v>1.9968470835522778E-2</c:v>
                </c:pt>
                <c:pt idx="18">
                  <c:v>0.15269638506617511</c:v>
                </c:pt>
                <c:pt idx="19">
                  <c:v>8.6551172337020921E-2</c:v>
                </c:pt>
                <c:pt idx="20">
                  <c:v>0.13375681668364581</c:v>
                </c:pt>
                <c:pt idx="21">
                  <c:v>5.6452915522532843E-2</c:v>
                </c:pt>
                <c:pt idx="22">
                  <c:v>3.4451385940438062E-2</c:v>
                </c:pt>
                <c:pt idx="23">
                  <c:v>3.7243006403774759E-2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DAB7-445F-83C1-99E37BCA396F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Plots!$AA$31:$AA$56</c:f>
              <c:numCache>
                <c:formatCode>0.00</c:formatCode>
                <c:ptCount val="26"/>
                <c:pt idx="0">
                  <c:v>3.05</c:v>
                </c:pt>
                <c:pt idx="1">
                  <c:v>3.05</c:v>
                </c:pt>
                <c:pt idx="2">
                  <c:v>3.05</c:v>
                </c:pt>
                <c:pt idx="3">
                  <c:v>3.05</c:v>
                </c:pt>
                <c:pt idx="4">
                  <c:v>3.05</c:v>
                </c:pt>
                <c:pt idx="5">
                  <c:v>3.05</c:v>
                </c:pt>
                <c:pt idx="6">
                  <c:v>3.05</c:v>
                </c:pt>
                <c:pt idx="7">
                  <c:v>3.05</c:v>
                </c:pt>
                <c:pt idx="8">
                  <c:v>3.05</c:v>
                </c:pt>
                <c:pt idx="9">
                  <c:v>3.05</c:v>
                </c:pt>
                <c:pt idx="10">
                  <c:v>3.05</c:v>
                </c:pt>
                <c:pt idx="11">
                  <c:v>3.05</c:v>
                </c:pt>
                <c:pt idx="12">
                  <c:v>3.05</c:v>
                </c:pt>
                <c:pt idx="13">
                  <c:v>3.05</c:v>
                </c:pt>
                <c:pt idx="14">
                  <c:v>3.05</c:v>
                </c:pt>
                <c:pt idx="15">
                  <c:v>3.05</c:v>
                </c:pt>
                <c:pt idx="16">
                  <c:v>3.05</c:v>
                </c:pt>
                <c:pt idx="17">
                  <c:v>3.05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3.05</c:v>
                </c:pt>
                <c:pt idx="22">
                  <c:v>3.05</c:v>
                </c:pt>
                <c:pt idx="23">
                  <c:v>3.05</c:v>
                </c:pt>
                <c:pt idx="24">
                  <c:v>3.05</c:v>
                </c:pt>
                <c:pt idx="25">
                  <c:v>3.05</c:v>
                </c:pt>
              </c:numCache>
            </c:numRef>
          </c:xVal>
          <c:yVal>
            <c:numRef>
              <c:f>Plots!$AD$31:$AD$56</c:f>
              <c:numCache>
                <c:formatCode>0.00</c:formatCode>
                <c:ptCount val="26"/>
                <c:pt idx="0">
                  <c:v>-2.0816864295125082E-2</c:v>
                </c:pt>
                <c:pt idx="1">
                  <c:v>1.1009393884999774E-2</c:v>
                </c:pt>
                <c:pt idx="2">
                  <c:v>0.11654972480147907</c:v>
                </c:pt>
                <c:pt idx="3">
                  <c:v>0.26711570692217679</c:v>
                </c:pt>
                <c:pt idx="4">
                  <c:v>1.7567831348819229E-3</c:v>
                </c:pt>
                <c:pt idx="5">
                  <c:v>0.44468546637744044</c:v>
                </c:pt>
                <c:pt idx="6">
                  <c:v>-9.9265043638034012E-2</c:v>
                </c:pt>
                <c:pt idx="7">
                  <c:v>0.17419970504033988</c:v>
                </c:pt>
                <c:pt idx="8">
                  <c:v>0.15114255235528606</c:v>
                </c:pt>
                <c:pt idx="9">
                  <c:v>0.11176612127045238</c:v>
                </c:pt>
                <c:pt idx="10">
                  <c:v>4.8881789137380061E-2</c:v>
                </c:pt>
                <c:pt idx="11">
                  <c:v>0.10898648648648646</c:v>
                </c:pt>
                <c:pt idx="12">
                  <c:v>9.0855583498314463E-2</c:v>
                </c:pt>
                <c:pt idx="13">
                  <c:v>9.70997750349607E-2</c:v>
                </c:pt>
                <c:pt idx="14">
                  <c:v>-0.14793149197925448</c:v>
                </c:pt>
                <c:pt idx="15">
                  <c:v>6.0858931012157447E-2</c:v>
                </c:pt>
                <c:pt idx="16">
                  <c:v>2.4674475295796583E-2</c:v>
                </c:pt>
                <c:pt idx="17">
                  <c:v>0.1953631913790268</c:v>
                </c:pt>
                <c:pt idx="18">
                  <c:v>8.5782629380980024E-2</c:v>
                </c:pt>
                <c:pt idx="19">
                  <c:v>0.30716999937706335</c:v>
                </c:pt>
                <c:pt idx="20">
                  <c:v>5.9134906231095075E-2</c:v>
                </c:pt>
                <c:pt idx="21">
                  <c:v>9.3918603876639306E-3</c:v>
                </c:pt>
                <c:pt idx="22">
                  <c:v>1.3450877033536202E-2</c:v>
                </c:pt>
                <c:pt idx="23">
                  <c:v>5.144481914963972E-2</c:v>
                </c:pt>
                <c:pt idx="24">
                  <c:v>0.20872792423854625</c:v>
                </c:pt>
                <c:pt idx="25">
                  <c:v>0.2411120220615639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DAB7-445F-83C1-99E37BCA3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6568"/>
        <c:axId val="493414768"/>
      </c:scatterChart>
      <c:catAx>
        <c:axId val="4934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4768"/>
        <c:crosses val="autoZero"/>
        <c:auto val="1"/>
        <c:lblAlgn val="ctr"/>
        <c:lblOffset val="100"/>
        <c:noMultiLvlLbl val="0"/>
      </c:catAx>
      <c:valAx>
        <c:axId val="493414768"/>
        <c:scaling>
          <c:orientation val="minMax"/>
          <c:max val="0.70000000000000007"/>
          <c:min val="-0.35000000000000003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6568"/>
        <c:crosses val="autoZero"/>
        <c:crossBetween val="between"/>
        <c:majorUnit val="0.15000000000000002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lv-LV" sz="1600" b="1">
                <a:solidFill>
                  <a:sysClr val="windowText" lastClr="000000"/>
                </a:solidFill>
              </a:rPr>
              <a:t>UN vs TR </a:t>
            </a:r>
            <a:r>
              <a:rPr lang="en-US" sz="1600" b="1">
                <a:solidFill>
                  <a:sysClr val="windowText" lastClr="000000"/>
                </a:solidFill>
              </a:rPr>
              <a:t>Initiation Time</a:t>
            </a:r>
            <a:r>
              <a:rPr lang="en-US" sz="1600" b="1" baseline="0">
                <a:solidFill>
                  <a:sysClr val="windowText" lastClr="000000"/>
                </a:solidFill>
              </a:rPr>
              <a:t> </a:t>
            </a:r>
          </a:p>
          <a:p>
            <a:pPr>
              <a:defRPr sz="1600">
                <a:solidFill>
                  <a:sysClr val="windowText" lastClr="000000"/>
                </a:solidFill>
              </a:defRPr>
            </a:pPr>
            <a:r>
              <a:rPr lang="en-US" sz="1600">
                <a:solidFill>
                  <a:sysClr val="windowText" lastClr="000000"/>
                </a:solidFill>
              </a:rPr>
              <a:t>(U</a:t>
            </a:r>
            <a:r>
              <a:rPr lang="lv-LV" sz="1600">
                <a:solidFill>
                  <a:sysClr val="windowText" lastClr="000000"/>
                </a:solidFill>
              </a:rPr>
              <a:t>N/TR</a:t>
            </a:r>
            <a:r>
              <a:rPr lang="en-US" sz="1600">
                <a:solidFill>
                  <a:sysClr val="windowText" lastClr="000000"/>
                </a:solidFill>
              </a:rPr>
              <a:t>)-1</a:t>
            </a:r>
            <a:r>
              <a:rPr lang="lv-LV" sz="1600">
                <a:solidFill>
                  <a:sysClr val="windowText" lastClr="000000"/>
                </a:solidFill>
              </a:rPr>
              <a:t>*100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37355769230769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66386121366029"/>
          <c:w val="0.90679396325459316"/>
          <c:h val="0.7289096793255847"/>
        </c:manualLayout>
      </c:layout>
      <c:barChart>
        <c:barDir val="col"/>
        <c:grouping val="clustered"/>
        <c:varyColors val="0"/>
        <c:ser>
          <c:idx val="0"/>
          <c:order val="0"/>
          <c:tx>
            <c:v>Sham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Plots!$AT$27:$AV$27</c:f>
                <c:numCache>
                  <c:formatCode>General</c:formatCode>
                  <c:ptCount val="3"/>
                  <c:pt idx="0">
                    <c:v>0.15939464780468754</c:v>
                  </c:pt>
                  <c:pt idx="1">
                    <c:v>9.7098974037289273E-2</c:v>
                  </c:pt>
                  <c:pt idx="2">
                    <c:v>0.13136283465922408</c:v>
                  </c:pt>
                </c:numCache>
              </c:numRef>
            </c:plus>
            <c:minus>
              <c:numRef>
                <c:f>Plots!$AT$27:$AV$27</c:f>
                <c:numCache>
                  <c:formatCode>General</c:formatCode>
                  <c:ptCount val="3"/>
                  <c:pt idx="0">
                    <c:v>0.15939464780468754</c:v>
                  </c:pt>
                  <c:pt idx="1">
                    <c:v>9.7098974037289273E-2</c:v>
                  </c:pt>
                  <c:pt idx="2">
                    <c:v>0.13136283465922408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Plots!$AT$26:$AV$26</c:f>
              <c:numCache>
                <c:formatCode>0%</c:formatCode>
                <c:ptCount val="3"/>
                <c:pt idx="0">
                  <c:v>3.3156609368587095E-2</c:v>
                </c:pt>
                <c:pt idx="1">
                  <c:v>0.12900181785456566</c:v>
                </c:pt>
                <c:pt idx="2">
                  <c:v>0.21084601984037055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3-46BD-B64B-530BB0EBC265}"/>
            </c:ext>
          </c:extLst>
        </c:ser>
        <c:ser>
          <c:idx val="1"/>
          <c:order val="1"/>
          <c:tx>
            <c:v>Anodal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Plots!$AT$58:$AV$58</c:f>
                <c:numCache>
                  <c:formatCode>General</c:formatCode>
                  <c:ptCount val="3"/>
                  <c:pt idx="0">
                    <c:v>8.6595087716700964E-2</c:v>
                  </c:pt>
                  <c:pt idx="1">
                    <c:v>0.11974383847110372</c:v>
                  </c:pt>
                  <c:pt idx="2">
                    <c:v>0.14743829904181838</c:v>
                  </c:pt>
                </c:numCache>
              </c:numRef>
            </c:plus>
            <c:minus>
              <c:numRef>
                <c:f>Plots!$AT$58:$AV$58</c:f>
                <c:numCache>
                  <c:formatCode>General</c:formatCode>
                  <c:ptCount val="3"/>
                  <c:pt idx="0">
                    <c:v>8.6595087716700964E-2</c:v>
                  </c:pt>
                  <c:pt idx="1">
                    <c:v>0.11974383847110372</c:v>
                  </c:pt>
                  <c:pt idx="2">
                    <c:v>0.14743829904181838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Plots!$AT$57:$AV$57</c:f>
              <c:numCache>
                <c:formatCode>0.00</c:formatCode>
                <c:ptCount val="3"/>
                <c:pt idx="0">
                  <c:v>-1.7487480752466242E-2</c:v>
                </c:pt>
                <c:pt idx="1">
                  <c:v>0.23826410738088241</c:v>
                </c:pt>
                <c:pt idx="2">
                  <c:v>0.21044874370321984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3-46BD-B64B-530BB0EB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axId val="493406568"/>
        <c:axId val="493414768"/>
      </c:bar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Plots!$Y$2:$Y$25</c:f>
              <c:numCache>
                <c:formatCode>0.00</c:formatCode>
                <c:ptCount val="24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</c:numCache>
            </c:numRef>
          </c:xVal>
          <c:yVal>
            <c:numRef>
              <c:f>Plots!$AT$2:$AT$25</c:f>
              <c:numCache>
                <c:formatCode>0.00</c:formatCode>
                <c:ptCount val="24"/>
                <c:pt idx="0">
                  <c:v>0.20887695062675871</c:v>
                </c:pt>
                <c:pt idx="1">
                  <c:v>0.53526161022105057</c:v>
                </c:pt>
                <c:pt idx="2">
                  <c:v>-0.12818488204140588</c:v>
                </c:pt>
                <c:pt idx="3">
                  <c:v>-0.44546156817303983</c:v>
                </c:pt>
                <c:pt idx="4">
                  <c:v>-1.5208938327508914E-2</c:v>
                </c:pt>
                <c:pt idx="5">
                  <c:v>0.18441887469650586</c:v>
                </c:pt>
                <c:pt idx="6">
                  <c:v>-8.6260926933861004E-2</c:v>
                </c:pt>
                <c:pt idx="7">
                  <c:v>0.1804026845637583</c:v>
                </c:pt>
                <c:pt idx="8">
                  <c:v>-5.2291192282299725E-2</c:v>
                </c:pt>
                <c:pt idx="9">
                  <c:v>-0.25809980644618369</c:v>
                </c:pt>
                <c:pt idx="10">
                  <c:v>-0.52904074575251847</c:v>
                </c:pt>
                <c:pt idx="11">
                  <c:v>0.38793309438470724</c:v>
                </c:pt>
                <c:pt idx="12">
                  <c:v>-0.18936600306278706</c:v>
                </c:pt>
                <c:pt idx="13">
                  <c:v>1.2026543749503298</c:v>
                </c:pt>
                <c:pt idx="14">
                  <c:v>-0.20244308007162959</c:v>
                </c:pt>
                <c:pt idx="15">
                  <c:v>0.16486251941171104</c:v>
                </c:pt>
                <c:pt idx="16">
                  <c:v>-0.10766643670231113</c:v>
                </c:pt>
                <c:pt idx="17">
                  <c:v>-4.2155596105435511E-2</c:v>
                </c:pt>
                <c:pt idx="18">
                  <c:v>2.710631307204947E-3</c:v>
                </c:pt>
                <c:pt idx="19">
                  <c:v>-0.44044265795250648</c:v>
                </c:pt>
                <c:pt idx="20">
                  <c:v>0.53378900306640764</c:v>
                </c:pt>
                <c:pt idx="21">
                  <c:v>1.9669885947720234E-2</c:v>
                </c:pt>
                <c:pt idx="22">
                  <c:v>-0.31819264448336249</c:v>
                </c:pt>
                <c:pt idx="23">
                  <c:v>0.18999347400478572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03-46BD-B64B-530BB0EBC265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Plots!$Y$31:$Y$56</c:f>
              <c:numCache>
                <c:formatCode>0.00</c:formatCode>
                <c:ptCount val="26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</c:numCache>
            </c:numRef>
          </c:xVal>
          <c:yVal>
            <c:numRef>
              <c:f>Plots!$AT$31:$AT$56</c:f>
              <c:numCache>
                <c:formatCode>0.00</c:formatCode>
                <c:ptCount val="26"/>
                <c:pt idx="0">
                  <c:v>-5.5851159662250627E-2</c:v>
                </c:pt>
                <c:pt idx="1">
                  <c:v>1.0699273977837098E-2</c:v>
                </c:pt>
                <c:pt idx="2">
                  <c:v>-0.21717866422130527</c:v>
                </c:pt>
                <c:pt idx="3">
                  <c:v>-0.30294667342055159</c:v>
                </c:pt>
                <c:pt idx="4">
                  <c:v>-0.26032485622586798</c:v>
                </c:pt>
                <c:pt idx="5">
                  <c:v>-0.12910843241165326</c:v>
                </c:pt>
                <c:pt idx="6">
                  <c:v>9.2914576317778774E-2</c:v>
                </c:pt>
                <c:pt idx="7">
                  <c:v>-2.5896150850222566E-2</c:v>
                </c:pt>
                <c:pt idx="8">
                  <c:v>-0.17580972869606792</c:v>
                </c:pt>
                <c:pt idx="9">
                  <c:v>-6.0245599410048478E-2</c:v>
                </c:pt>
                <c:pt idx="10">
                  <c:v>0.29806684020281526</c:v>
                </c:pt>
                <c:pt idx="11">
                  <c:v>-0.10021339892985159</c:v>
                </c:pt>
                <c:pt idx="12">
                  <c:v>-0.12020092583472863</c:v>
                </c:pt>
                <c:pt idx="13">
                  <c:v>0.72017267946056762</c:v>
                </c:pt>
                <c:pt idx="14">
                  <c:v>0.15210960163138698</c:v>
                </c:pt>
                <c:pt idx="15">
                  <c:v>0.18829035148859918</c:v>
                </c:pt>
                <c:pt idx="16">
                  <c:v>-3.8195094551582098E-2</c:v>
                </c:pt>
                <c:pt idx="17">
                  <c:v>-0.2262425080682342</c:v>
                </c:pt>
                <c:pt idx="18">
                  <c:v>-0.14282422520066052</c:v>
                </c:pt>
                <c:pt idx="19">
                  <c:v>-3.851947279754242E-2</c:v>
                </c:pt>
                <c:pt idx="20">
                  <c:v>0.17624331285912409</c:v>
                </c:pt>
                <c:pt idx="21">
                  <c:v>0.18270493340836591</c:v>
                </c:pt>
                <c:pt idx="22">
                  <c:v>-3.4491315136476519E-2</c:v>
                </c:pt>
                <c:pt idx="23">
                  <c:v>-0.11206896551724133</c:v>
                </c:pt>
                <c:pt idx="24">
                  <c:v>-3.1275303643724661E-2</c:v>
                </c:pt>
                <c:pt idx="25">
                  <c:v>-0.20448359433258756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03-46BD-B64B-530BB0EBC265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Plots!$Z$2:$Z$25</c:f>
              <c:numCache>
                <c:formatCode>0.00</c:formatCode>
                <c:ptCount val="24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  <c:pt idx="5">
                  <c:v>1.95</c:v>
                </c:pt>
                <c:pt idx="6">
                  <c:v>1.95</c:v>
                </c:pt>
                <c:pt idx="7">
                  <c:v>1.95</c:v>
                </c:pt>
                <c:pt idx="8">
                  <c:v>1.95</c:v>
                </c:pt>
                <c:pt idx="9">
                  <c:v>1.95</c:v>
                </c:pt>
                <c:pt idx="10">
                  <c:v>1.95</c:v>
                </c:pt>
                <c:pt idx="11">
                  <c:v>1.95</c:v>
                </c:pt>
                <c:pt idx="12">
                  <c:v>1.95</c:v>
                </c:pt>
                <c:pt idx="13">
                  <c:v>1.95</c:v>
                </c:pt>
                <c:pt idx="14">
                  <c:v>1.95</c:v>
                </c:pt>
                <c:pt idx="15">
                  <c:v>1.95</c:v>
                </c:pt>
                <c:pt idx="16">
                  <c:v>1.95</c:v>
                </c:pt>
                <c:pt idx="17">
                  <c:v>1.95</c:v>
                </c:pt>
                <c:pt idx="18">
                  <c:v>1.95</c:v>
                </c:pt>
                <c:pt idx="19">
                  <c:v>1.95</c:v>
                </c:pt>
                <c:pt idx="20">
                  <c:v>1.95</c:v>
                </c:pt>
                <c:pt idx="21">
                  <c:v>1.95</c:v>
                </c:pt>
                <c:pt idx="22">
                  <c:v>1.95</c:v>
                </c:pt>
                <c:pt idx="23">
                  <c:v>1.95</c:v>
                </c:pt>
              </c:numCache>
            </c:numRef>
          </c:xVal>
          <c:yVal>
            <c:numRef>
              <c:f>Plots!$AU$2:$AU$25</c:f>
              <c:numCache>
                <c:formatCode>0.00</c:formatCode>
                <c:ptCount val="24"/>
                <c:pt idx="0">
                  <c:v>0.10043360317833283</c:v>
                </c:pt>
                <c:pt idx="1">
                  <c:v>0.11780506523407519</c:v>
                </c:pt>
                <c:pt idx="2">
                  <c:v>-4.2897197416039812E-2</c:v>
                </c:pt>
                <c:pt idx="3">
                  <c:v>-0.35747211152890035</c:v>
                </c:pt>
                <c:pt idx="4">
                  <c:v>-0.21467937309834095</c:v>
                </c:pt>
                <c:pt idx="5">
                  <c:v>0.5172927241962777</c:v>
                </c:pt>
                <c:pt idx="6">
                  <c:v>0.32779721689214236</c:v>
                </c:pt>
                <c:pt idx="7">
                  <c:v>0.51729361702127652</c:v>
                </c:pt>
                <c:pt idx="8">
                  <c:v>-6.9497947584464703E-2</c:v>
                </c:pt>
                <c:pt idx="9">
                  <c:v>-0.14607025068935053</c:v>
                </c:pt>
                <c:pt idx="10">
                  <c:v>8.214763769768485E-2</c:v>
                </c:pt>
                <c:pt idx="11">
                  <c:v>-9.9536482058658948E-2</c:v>
                </c:pt>
                <c:pt idx="12">
                  <c:v>0.11988439663699313</c:v>
                </c:pt>
                <c:pt idx="13">
                  <c:v>0.12963295122865959</c:v>
                </c:pt>
                <c:pt idx="14">
                  <c:v>0.15599449298980073</c:v>
                </c:pt>
                <c:pt idx="15">
                  <c:v>0.2989170710716933</c:v>
                </c:pt>
                <c:pt idx="16">
                  <c:v>0.16701473834954372</c:v>
                </c:pt>
                <c:pt idx="17">
                  <c:v>0.60030296472624967</c:v>
                </c:pt>
                <c:pt idx="18">
                  <c:v>9.9539584851256357E-2</c:v>
                </c:pt>
                <c:pt idx="19">
                  <c:v>2.8714229713837636E-2</c:v>
                </c:pt>
                <c:pt idx="20">
                  <c:v>2.21733353662521E-2</c:v>
                </c:pt>
                <c:pt idx="21">
                  <c:v>0.23625264857229333</c:v>
                </c:pt>
                <c:pt idx="22">
                  <c:v>0.27669248460176044</c:v>
                </c:pt>
                <c:pt idx="23">
                  <c:v>0.22830822855720156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03-46BD-B64B-530BB0EBC265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Plots!$Z$31:$Z$56</c:f>
              <c:numCache>
                <c:formatCode>0.00</c:formatCode>
                <c:ptCount val="2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2.0499999999999998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2.0499999999999998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2.0499999999999998</c:v>
                </c:pt>
                <c:pt idx="15">
                  <c:v>2.0499999999999998</c:v>
                </c:pt>
                <c:pt idx="16">
                  <c:v>2.0499999999999998</c:v>
                </c:pt>
                <c:pt idx="17">
                  <c:v>2.0499999999999998</c:v>
                </c:pt>
                <c:pt idx="18">
                  <c:v>2.0499999999999998</c:v>
                </c:pt>
                <c:pt idx="19">
                  <c:v>2.0499999999999998</c:v>
                </c:pt>
                <c:pt idx="20">
                  <c:v>2.0499999999999998</c:v>
                </c:pt>
                <c:pt idx="21">
                  <c:v>2.0499999999999998</c:v>
                </c:pt>
                <c:pt idx="22">
                  <c:v>2.0499999999999998</c:v>
                </c:pt>
                <c:pt idx="23">
                  <c:v>2.0499999999999998</c:v>
                </c:pt>
                <c:pt idx="24">
                  <c:v>2.0499999999999998</c:v>
                </c:pt>
                <c:pt idx="25">
                  <c:v>2.0499999999999998</c:v>
                </c:pt>
              </c:numCache>
            </c:numRef>
          </c:xVal>
          <c:yVal>
            <c:numRef>
              <c:f>Plots!$AU$31:$AU$56</c:f>
              <c:numCache>
                <c:formatCode>0.00</c:formatCode>
                <c:ptCount val="26"/>
                <c:pt idx="0">
                  <c:v>0.17671895755582256</c:v>
                </c:pt>
                <c:pt idx="1">
                  <c:v>-4.4209384323298129E-2</c:v>
                </c:pt>
                <c:pt idx="2">
                  <c:v>-6.1173533083645593E-2</c:v>
                </c:pt>
                <c:pt idx="3">
                  <c:v>0.52804930485882173</c:v>
                </c:pt>
                <c:pt idx="4">
                  <c:v>0.22016615454648902</c:v>
                </c:pt>
                <c:pt idx="5">
                  <c:v>0.35821641360753409</c:v>
                </c:pt>
                <c:pt idx="6">
                  <c:v>-0.20617789051632429</c:v>
                </c:pt>
                <c:pt idx="7">
                  <c:v>-0.3061726113472556</c:v>
                </c:pt>
                <c:pt idx="8">
                  <c:v>1.9611447478774302E-2</c:v>
                </c:pt>
                <c:pt idx="9">
                  <c:v>0.28084531305690863</c:v>
                </c:pt>
                <c:pt idx="10">
                  <c:v>0.28559618887487725</c:v>
                </c:pt>
                <c:pt idx="11">
                  <c:v>0.14142358618156314</c:v>
                </c:pt>
                <c:pt idx="12">
                  <c:v>0.22308478988471547</c:v>
                </c:pt>
                <c:pt idx="13">
                  <c:v>0.17460732129445189</c:v>
                </c:pt>
                <c:pt idx="14">
                  <c:v>0.63310146412595825</c:v>
                </c:pt>
                <c:pt idx="15">
                  <c:v>0.3508656103286385</c:v>
                </c:pt>
                <c:pt idx="16">
                  <c:v>0.65947588680749303</c:v>
                </c:pt>
                <c:pt idx="17">
                  <c:v>7.8325296954016466E-2</c:v>
                </c:pt>
                <c:pt idx="18">
                  <c:v>0.39002797331775851</c:v>
                </c:pt>
                <c:pt idx="19">
                  <c:v>8.21119453742849E-2</c:v>
                </c:pt>
                <c:pt idx="20">
                  <c:v>0.36991748682771641</c:v>
                </c:pt>
                <c:pt idx="21">
                  <c:v>0.18023178720131527</c:v>
                </c:pt>
                <c:pt idx="22">
                  <c:v>0.37702209678529619</c:v>
                </c:pt>
                <c:pt idx="23">
                  <c:v>-2.4142252113636742E-2</c:v>
                </c:pt>
                <c:pt idx="24">
                  <c:v>1.1496261254387306</c:v>
                </c:pt>
                <c:pt idx="25">
                  <c:v>0.15771731278593792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03-46BD-B64B-530BB0EBC265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Plots!$AA$2:$AA$25</c:f>
              <c:numCache>
                <c:formatCode>0.00</c:formatCode>
                <c:ptCount val="24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2.95</c:v>
                </c:pt>
                <c:pt idx="8">
                  <c:v>2.95</c:v>
                </c:pt>
                <c:pt idx="9">
                  <c:v>2.95</c:v>
                </c:pt>
                <c:pt idx="10">
                  <c:v>2.95</c:v>
                </c:pt>
                <c:pt idx="11">
                  <c:v>2.95</c:v>
                </c:pt>
                <c:pt idx="12">
                  <c:v>2.95</c:v>
                </c:pt>
                <c:pt idx="13">
                  <c:v>2.95</c:v>
                </c:pt>
                <c:pt idx="14">
                  <c:v>2.95</c:v>
                </c:pt>
                <c:pt idx="15">
                  <c:v>2.95</c:v>
                </c:pt>
                <c:pt idx="16">
                  <c:v>2.95</c:v>
                </c:pt>
                <c:pt idx="17">
                  <c:v>2.95</c:v>
                </c:pt>
                <c:pt idx="18">
                  <c:v>2.95</c:v>
                </c:pt>
                <c:pt idx="19">
                  <c:v>2.95</c:v>
                </c:pt>
                <c:pt idx="20">
                  <c:v>2.95</c:v>
                </c:pt>
                <c:pt idx="21">
                  <c:v>2.95</c:v>
                </c:pt>
                <c:pt idx="22">
                  <c:v>2.95</c:v>
                </c:pt>
                <c:pt idx="23">
                  <c:v>2.95</c:v>
                </c:pt>
              </c:numCache>
            </c:numRef>
          </c:xVal>
          <c:yVal>
            <c:numRef>
              <c:f>Plots!$AV$2:$AV$25</c:f>
              <c:numCache>
                <c:formatCode>0.00</c:formatCode>
                <c:ptCount val="24"/>
                <c:pt idx="0">
                  <c:v>-2.1105548092970272E-2</c:v>
                </c:pt>
                <c:pt idx="1">
                  <c:v>0.33323801694248845</c:v>
                </c:pt>
                <c:pt idx="2">
                  <c:v>0.22496701177425904</c:v>
                </c:pt>
                <c:pt idx="3">
                  <c:v>4.2764593333556977E-2</c:v>
                </c:pt>
                <c:pt idx="4">
                  <c:v>-0.13891908681472276</c:v>
                </c:pt>
                <c:pt idx="5">
                  <c:v>0.60832849738858985</c:v>
                </c:pt>
                <c:pt idx="6">
                  <c:v>0.88634940513462745</c:v>
                </c:pt>
                <c:pt idx="7">
                  <c:v>0.95721447169004792</c:v>
                </c:pt>
                <c:pt idx="8">
                  <c:v>0.22725437959150718</c:v>
                </c:pt>
                <c:pt idx="9">
                  <c:v>0.1245916413202659</c:v>
                </c:pt>
                <c:pt idx="10">
                  <c:v>-0.1724854132790401</c:v>
                </c:pt>
                <c:pt idx="11">
                  <c:v>1.9267749366943976E-2</c:v>
                </c:pt>
                <c:pt idx="12">
                  <c:v>1.2752450252450309E-2</c:v>
                </c:pt>
                <c:pt idx="13">
                  <c:v>0.18470256939464447</c:v>
                </c:pt>
                <c:pt idx="14">
                  <c:v>-0.10947261173820955</c:v>
                </c:pt>
                <c:pt idx="15">
                  <c:v>0.27922947596386738</c:v>
                </c:pt>
                <c:pt idx="16">
                  <c:v>0.14637095491138186</c:v>
                </c:pt>
                <c:pt idx="17">
                  <c:v>0.19600195026816181</c:v>
                </c:pt>
                <c:pt idx="18">
                  <c:v>0.61376566392741605</c:v>
                </c:pt>
                <c:pt idx="19">
                  <c:v>0.15034432323724789</c:v>
                </c:pt>
                <c:pt idx="20">
                  <c:v>-1.1179175297107324E-2</c:v>
                </c:pt>
                <c:pt idx="21">
                  <c:v>0.58957260822996904</c:v>
                </c:pt>
                <c:pt idx="22">
                  <c:v>-7.9941044357102697E-2</c:v>
                </c:pt>
                <c:pt idx="23">
                  <c:v>-3.3084069793791748E-3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03-46BD-B64B-530BB0EBC265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Plots!$AA$31:$AA$56</c:f>
              <c:numCache>
                <c:formatCode>0.00</c:formatCode>
                <c:ptCount val="26"/>
                <c:pt idx="0">
                  <c:v>3.05</c:v>
                </c:pt>
                <c:pt idx="1">
                  <c:v>3.05</c:v>
                </c:pt>
                <c:pt idx="2">
                  <c:v>3.05</c:v>
                </c:pt>
                <c:pt idx="3">
                  <c:v>3.05</c:v>
                </c:pt>
                <c:pt idx="4">
                  <c:v>3.05</c:v>
                </c:pt>
                <c:pt idx="5">
                  <c:v>3.05</c:v>
                </c:pt>
                <c:pt idx="6">
                  <c:v>3.05</c:v>
                </c:pt>
                <c:pt idx="7">
                  <c:v>3.05</c:v>
                </c:pt>
                <c:pt idx="8">
                  <c:v>3.05</c:v>
                </c:pt>
                <c:pt idx="9">
                  <c:v>3.05</c:v>
                </c:pt>
                <c:pt idx="10">
                  <c:v>3.05</c:v>
                </c:pt>
                <c:pt idx="11">
                  <c:v>3.05</c:v>
                </c:pt>
                <c:pt idx="12">
                  <c:v>3.05</c:v>
                </c:pt>
                <c:pt idx="13">
                  <c:v>3.05</c:v>
                </c:pt>
                <c:pt idx="14">
                  <c:v>3.05</c:v>
                </c:pt>
                <c:pt idx="15">
                  <c:v>3.05</c:v>
                </c:pt>
                <c:pt idx="16">
                  <c:v>3.05</c:v>
                </c:pt>
                <c:pt idx="17">
                  <c:v>3.05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3.05</c:v>
                </c:pt>
                <c:pt idx="22">
                  <c:v>3.05</c:v>
                </c:pt>
                <c:pt idx="23">
                  <c:v>3.05</c:v>
                </c:pt>
                <c:pt idx="24">
                  <c:v>3.05</c:v>
                </c:pt>
                <c:pt idx="25">
                  <c:v>3.05</c:v>
                </c:pt>
              </c:numCache>
            </c:numRef>
          </c:xVal>
          <c:yVal>
            <c:numRef>
              <c:f>Plots!$AV$31:$AV$56</c:f>
              <c:numCache>
                <c:formatCode>0.00</c:formatCode>
                <c:ptCount val="26"/>
                <c:pt idx="0">
                  <c:v>7.8934188119803572E-2</c:v>
                </c:pt>
                <c:pt idx="1">
                  <c:v>6.7792062059375935E-2</c:v>
                </c:pt>
                <c:pt idx="2">
                  <c:v>0.19830955194037991</c:v>
                </c:pt>
                <c:pt idx="3">
                  <c:v>0.23380140421263818</c:v>
                </c:pt>
                <c:pt idx="4">
                  <c:v>-6.3120586564216374E-2</c:v>
                </c:pt>
                <c:pt idx="5">
                  <c:v>-0.17543286507677225</c:v>
                </c:pt>
                <c:pt idx="6">
                  <c:v>-0.33847357476683615</c:v>
                </c:pt>
                <c:pt idx="7">
                  <c:v>-0.16521715197886266</c:v>
                </c:pt>
                <c:pt idx="8">
                  <c:v>6.9944093339815216E-2</c:v>
                </c:pt>
                <c:pt idx="9">
                  <c:v>5.8921715907193972E-2</c:v>
                </c:pt>
                <c:pt idx="10">
                  <c:v>0.22941500417473493</c:v>
                </c:pt>
                <c:pt idx="11">
                  <c:v>2.7122940430925224E-2</c:v>
                </c:pt>
                <c:pt idx="12">
                  <c:v>1.0586013721910996</c:v>
                </c:pt>
                <c:pt idx="13">
                  <c:v>0.47862319246407337</c:v>
                </c:pt>
                <c:pt idx="14">
                  <c:v>0.13906338857074863</c:v>
                </c:pt>
                <c:pt idx="15">
                  <c:v>0.28749809137641447</c:v>
                </c:pt>
                <c:pt idx="16">
                  <c:v>0.34468304367201408</c:v>
                </c:pt>
                <c:pt idx="17">
                  <c:v>8.9555537139857977E-2</c:v>
                </c:pt>
                <c:pt idx="18">
                  <c:v>0.50512566665602132</c:v>
                </c:pt>
                <c:pt idx="19">
                  <c:v>1.2034106495792987</c:v>
                </c:pt>
                <c:pt idx="20">
                  <c:v>-2.2886983431112951E-3</c:v>
                </c:pt>
                <c:pt idx="21">
                  <c:v>-8.5425760260454786E-2</c:v>
                </c:pt>
                <c:pt idx="22">
                  <c:v>-0.19754174747500186</c:v>
                </c:pt>
                <c:pt idx="23">
                  <c:v>0.18386876281613129</c:v>
                </c:pt>
                <c:pt idx="24">
                  <c:v>0.59407378715987247</c:v>
                </c:pt>
                <c:pt idx="25">
                  <c:v>0.65042326893857183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103-46BD-B64B-530BB0EBC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6568"/>
        <c:axId val="493414768"/>
      </c:scatterChart>
      <c:catAx>
        <c:axId val="4934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4768"/>
        <c:crosses val="autoZero"/>
        <c:auto val="1"/>
        <c:lblAlgn val="ctr"/>
        <c:lblOffset val="100"/>
        <c:noMultiLvlLbl val="0"/>
      </c:catAx>
      <c:valAx>
        <c:axId val="493414768"/>
        <c:scaling>
          <c:orientation val="minMax"/>
          <c:max val="1.3"/>
          <c:min val="-0.5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6568"/>
        <c:crosses val="autoZero"/>
        <c:crossBetween val="between"/>
        <c:majorUnit val="0.30000000000000004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lv-LV" sz="1600" b="1">
                <a:solidFill>
                  <a:sysClr val="windowText" lastClr="000000"/>
                </a:solidFill>
              </a:rPr>
              <a:t>UN</a:t>
            </a:r>
            <a:r>
              <a:rPr lang="lv-LV" sz="1600" b="1" baseline="0">
                <a:solidFill>
                  <a:sysClr val="windowText" lastClr="000000"/>
                </a:solidFill>
              </a:rPr>
              <a:t> vs TR </a:t>
            </a:r>
            <a:r>
              <a:rPr lang="en-US" sz="1600" b="1">
                <a:solidFill>
                  <a:sysClr val="windowText" lastClr="000000"/>
                </a:solidFill>
              </a:rPr>
              <a:t>Error</a:t>
            </a:r>
            <a:r>
              <a:rPr lang="en-US" sz="1600" b="1" baseline="0">
                <a:solidFill>
                  <a:sysClr val="windowText" lastClr="000000"/>
                </a:solidFill>
              </a:rPr>
              <a:t> Rate </a:t>
            </a:r>
          </a:p>
          <a:p>
            <a:pPr>
              <a:defRPr sz="1600">
                <a:solidFill>
                  <a:sysClr val="windowText" lastClr="000000"/>
                </a:solidFill>
              </a:defRPr>
            </a:pPr>
            <a:r>
              <a:rPr lang="lv-LV" sz="1600">
                <a:solidFill>
                  <a:sysClr val="windowText" lastClr="000000"/>
                </a:solidFill>
              </a:rPr>
              <a:t>UN-TR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3646824786324786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206036745406826E-2"/>
          <c:y val="0.1766386121366029"/>
          <c:w val="0.90679396325459316"/>
          <c:h val="0.7289096793255847"/>
        </c:manualLayout>
      </c:layout>
      <c:barChart>
        <c:barDir val="col"/>
        <c:grouping val="clustered"/>
        <c:varyColors val="0"/>
        <c:ser>
          <c:idx val="0"/>
          <c:order val="0"/>
          <c:tx>
            <c:v>Sham</c:v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Plots!$AK$27:$AM$27</c:f>
                <c:numCache>
                  <c:formatCode>General</c:formatCode>
                  <c:ptCount val="3"/>
                  <c:pt idx="0">
                    <c:v>8.1700314603127461E-2</c:v>
                  </c:pt>
                  <c:pt idx="1">
                    <c:v>5.7070269186328536E-2</c:v>
                  </c:pt>
                  <c:pt idx="2">
                    <c:v>5.0612498456408972E-2</c:v>
                  </c:pt>
                </c:numCache>
              </c:numRef>
            </c:plus>
            <c:minus>
              <c:numRef>
                <c:f>Plots!$AK$27:$AM$27</c:f>
                <c:numCache>
                  <c:formatCode>General</c:formatCode>
                  <c:ptCount val="3"/>
                  <c:pt idx="0">
                    <c:v>8.1700314603127461E-2</c:v>
                  </c:pt>
                  <c:pt idx="1">
                    <c:v>5.7070269186328536E-2</c:v>
                  </c:pt>
                  <c:pt idx="2">
                    <c:v>5.0612498456408972E-2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Plots!$AK$26:$AM$26</c:f>
              <c:numCache>
                <c:formatCode>0%</c:formatCode>
                <c:ptCount val="3"/>
                <c:pt idx="0">
                  <c:v>1.0416666666666671E-2</c:v>
                </c:pt>
                <c:pt idx="1">
                  <c:v>7.0833333333333331E-2</c:v>
                </c:pt>
                <c:pt idx="2">
                  <c:v>7.5000000000000011E-2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8-4E0F-96E6-F080D01FA378}"/>
            </c:ext>
          </c:extLst>
        </c:ser>
        <c:ser>
          <c:idx val="1"/>
          <c:order val="1"/>
          <c:tx>
            <c:v>Anodal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Plots!$AK$58:$AM$58</c:f>
                <c:numCache>
                  <c:formatCode>General</c:formatCode>
                  <c:ptCount val="3"/>
                  <c:pt idx="0">
                    <c:v>9.2183901930586176E-2</c:v>
                  </c:pt>
                  <c:pt idx="1">
                    <c:v>5.9928008585449867E-2</c:v>
                  </c:pt>
                  <c:pt idx="2">
                    <c:v>5.9901815127935E-2</c:v>
                  </c:pt>
                </c:numCache>
              </c:numRef>
            </c:plus>
            <c:minus>
              <c:numRef>
                <c:f>Plots!$AK$58:$AM$58</c:f>
                <c:numCache>
                  <c:formatCode>General</c:formatCode>
                  <c:ptCount val="3"/>
                  <c:pt idx="0">
                    <c:v>9.2183901930586176E-2</c:v>
                  </c:pt>
                  <c:pt idx="1">
                    <c:v>5.9928008585449867E-2</c:v>
                  </c:pt>
                  <c:pt idx="2">
                    <c:v>5.9901815127935E-2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Pre-</c:v>
              </c:pt>
              <c:pt idx="1">
                <c:v>Post-</c:v>
              </c:pt>
              <c:pt idx="2">
                <c:v>Retention</c:v>
              </c:pt>
            </c:strLit>
          </c:cat>
          <c:val>
            <c:numRef>
              <c:f>Plots!$AK$57:$AM$57</c:f>
              <c:numCache>
                <c:formatCode>0.00</c:formatCode>
                <c:ptCount val="3"/>
                <c:pt idx="0">
                  <c:v>4.4230769230769226E-2</c:v>
                </c:pt>
                <c:pt idx="1">
                  <c:v>9.0384615384615383E-2</c:v>
                </c:pt>
                <c:pt idx="2">
                  <c:v>4.6153846153846163E-2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98-4E0F-96E6-F080D01F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axId val="493406568"/>
        <c:axId val="493414768"/>
      </c:bar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Plots!$Y$2:$Y$25</c:f>
              <c:numCache>
                <c:formatCode>0.00</c:formatCode>
                <c:ptCount val="24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  <c:pt idx="21">
                  <c:v>0.95</c:v>
                </c:pt>
                <c:pt idx="22">
                  <c:v>0.95</c:v>
                </c:pt>
                <c:pt idx="23">
                  <c:v>0.95</c:v>
                </c:pt>
              </c:numCache>
            </c:numRef>
          </c:xVal>
          <c:yVal>
            <c:numRef>
              <c:f>Plots!$AK$2:$AK$25</c:f>
              <c:numCache>
                <c:formatCode>0.00</c:formatCode>
                <c:ptCount val="24"/>
                <c:pt idx="0">
                  <c:v>-4.9999999999999989E-2</c:v>
                </c:pt>
                <c:pt idx="1">
                  <c:v>0.1</c:v>
                </c:pt>
                <c:pt idx="2">
                  <c:v>0.25</c:v>
                </c:pt>
                <c:pt idx="3">
                  <c:v>0</c:v>
                </c:pt>
                <c:pt idx="4">
                  <c:v>0</c:v>
                </c:pt>
                <c:pt idx="5">
                  <c:v>-0.4</c:v>
                </c:pt>
                <c:pt idx="6">
                  <c:v>0.1</c:v>
                </c:pt>
                <c:pt idx="7">
                  <c:v>0.2</c:v>
                </c:pt>
                <c:pt idx="8">
                  <c:v>-0.2</c:v>
                </c:pt>
                <c:pt idx="9">
                  <c:v>0.15</c:v>
                </c:pt>
                <c:pt idx="10">
                  <c:v>-9.9999999999999978E-2</c:v>
                </c:pt>
                <c:pt idx="11">
                  <c:v>0.30000000000000004</c:v>
                </c:pt>
                <c:pt idx="12">
                  <c:v>4.9999999999999989E-2</c:v>
                </c:pt>
                <c:pt idx="13">
                  <c:v>-0.35</c:v>
                </c:pt>
                <c:pt idx="14">
                  <c:v>-0.2</c:v>
                </c:pt>
                <c:pt idx="15">
                  <c:v>0.19999999999999998</c:v>
                </c:pt>
                <c:pt idx="16">
                  <c:v>0.05</c:v>
                </c:pt>
                <c:pt idx="17">
                  <c:v>-0.15</c:v>
                </c:pt>
                <c:pt idx="18">
                  <c:v>0.4</c:v>
                </c:pt>
                <c:pt idx="19">
                  <c:v>-0.1</c:v>
                </c:pt>
                <c:pt idx="20">
                  <c:v>-4.9999999999999989E-2</c:v>
                </c:pt>
                <c:pt idx="21">
                  <c:v>0</c:v>
                </c:pt>
                <c:pt idx="22">
                  <c:v>-4.9999999999999989E-2</c:v>
                </c:pt>
                <c:pt idx="23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98-4E0F-96E6-F080D01FA378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Plots!$Y$31:$Y$56</c:f>
              <c:numCache>
                <c:formatCode>0.00</c:formatCode>
                <c:ptCount val="26"/>
                <c:pt idx="0">
                  <c:v>1.05</c:v>
                </c:pt>
                <c:pt idx="1">
                  <c:v>1.05</c:v>
                </c:pt>
                <c:pt idx="2">
                  <c:v>1.05</c:v>
                </c:pt>
                <c:pt idx="3">
                  <c:v>1.05</c:v>
                </c:pt>
                <c:pt idx="4">
                  <c:v>1.05</c:v>
                </c:pt>
                <c:pt idx="5">
                  <c:v>1.05</c:v>
                </c:pt>
                <c:pt idx="6">
                  <c:v>1.05</c:v>
                </c:pt>
                <c:pt idx="7">
                  <c:v>1.05</c:v>
                </c:pt>
                <c:pt idx="8">
                  <c:v>1.05</c:v>
                </c:pt>
                <c:pt idx="9">
                  <c:v>1.05</c:v>
                </c:pt>
                <c:pt idx="10">
                  <c:v>1.05</c:v>
                </c:pt>
                <c:pt idx="11">
                  <c:v>1.05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  <c:pt idx="16">
                  <c:v>1.05</c:v>
                </c:pt>
                <c:pt idx="17">
                  <c:v>1.05</c:v>
                </c:pt>
                <c:pt idx="18">
                  <c:v>1.05</c:v>
                </c:pt>
                <c:pt idx="19">
                  <c:v>1.05</c:v>
                </c:pt>
                <c:pt idx="20">
                  <c:v>1.05</c:v>
                </c:pt>
                <c:pt idx="21">
                  <c:v>1.05</c:v>
                </c:pt>
                <c:pt idx="22">
                  <c:v>1.05</c:v>
                </c:pt>
                <c:pt idx="23">
                  <c:v>1.05</c:v>
                </c:pt>
                <c:pt idx="24">
                  <c:v>1.05</c:v>
                </c:pt>
                <c:pt idx="25">
                  <c:v>1.05</c:v>
                </c:pt>
              </c:numCache>
            </c:numRef>
          </c:xVal>
          <c:yVal>
            <c:numRef>
              <c:f>Plots!$AK$31:$AK$56</c:f>
              <c:numCache>
                <c:formatCode>0.00</c:formatCode>
                <c:ptCount val="26"/>
                <c:pt idx="0">
                  <c:v>4.9999999999999989E-2</c:v>
                </c:pt>
                <c:pt idx="1">
                  <c:v>-0.25</c:v>
                </c:pt>
                <c:pt idx="2">
                  <c:v>0.15000000000000002</c:v>
                </c:pt>
                <c:pt idx="3">
                  <c:v>-0.1</c:v>
                </c:pt>
                <c:pt idx="4">
                  <c:v>-0.15</c:v>
                </c:pt>
                <c:pt idx="5">
                  <c:v>0.14999999999999991</c:v>
                </c:pt>
                <c:pt idx="6">
                  <c:v>-4.9999999999999933E-2</c:v>
                </c:pt>
                <c:pt idx="7">
                  <c:v>-4.9999999999999989E-2</c:v>
                </c:pt>
                <c:pt idx="8">
                  <c:v>-0.25</c:v>
                </c:pt>
                <c:pt idx="9">
                  <c:v>-4.9999999999999989E-2</c:v>
                </c:pt>
                <c:pt idx="10">
                  <c:v>-0.19999999999999998</c:v>
                </c:pt>
                <c:pt idx="11">
                  <c:v>0.1</c:v>
                </c:pt>
                <c:pt idx="12">
                  <c:v>0.25</c:v>
                </c:pt>
                <c:pt idx="13">
                  <c:v>0.45</c:v>
                </c:pt>
                <c:pt idx="14">
                  <c:v>0.10000000000000003</c:v>
                </c:pt>
                <c:pt idx="15">
                  <c:v>5.0000000000000044E-2</c:v>
                </c:pt>
                <c:pt idx="16">
                  <c:v>0</c:v>
                </c:pt>
                <c:pt idx="17">
                  <c:v>0.45</c:v>
                </c:pt>
                <c:pt idx="18">
                  <c:v>-0.05</c:v>
                </c:pt>
                <c:pt idx="19">
                  <c:v>-0.25000000000000006</c:v>
                </c:pt>
                <c:pt idx="20">
                  <c:v>0.65</c:v>
                </c:pt>
                <c:pt idx="21">
                  <c:v>0.2</c:v>
                </c:pt>
                <c:pt idx="22">
                  <c:v>0</c:v>
                </c:pt>
                <c:pt idx="23">
                  <c:v>0.2</c:v>
                </c:pt>
                <c:pt idx="24">
                  <c:v>-0.19999999999999998</c:v>
                </c:pt>
                <c:pt idx="25">
                  <c:v>-4.9999999999999989E-2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98-4E0F-96E6-F080D01FA378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Plots!$Z$2:$Z$25</c:f>
              <c:numCache>
                <c:formatCode>0.00</c:formatCode>
                <c:ptCount val="24"/>
                <c:pt idx="0">
                  <c:v>1.95</c:v>
                </c:pt>
                <c:pt idx="1">
                  <c:v>1.95</c:v>
                </c:pt>
                <c:pt idx="2">
                  <c:v>1.95</c:v>
                </c:pt>
                <c:pt idx="3">
                  <c:v>1.95</c:v>
                </c:pt>
                <c:pt idx="4">
                  <c:v>1.95</c:v>
                </c:pt>
                <c:pt idx="5">
                  <c:v>1.95</c:v>
                </c:pt>
                <c:pt idx="6">
                  <c:v>1.95</c:v>
                </c:pt>
                <c:pt idx="7">
                  <c:v>1.95</c:v>
                </c:pt>
                <c:pt idx="8">
                  <c:v>1.95</c:v>
                </c:pt>
                <c:pt idx="9">
                  <c:v>1.95</c:v>
                </c:pt>
                <c:pt idx="10">
                  <c:v>1.95</c:v>
                </c:pt>
                <c:pt idx="11">
                  <c:v>1.95</c:v>
                </c:pt>
                <c:pt idx="12">
                  <c:v>1.95</c:v>
                </c:pt>
                <c:pt idx="13">
                  <c:v>1.95</c:v>
                </c:pt>
                <c:pt idx="14">
                  <c:v>1.95</c:v>
                </c:pt>
                <c:pt idx="15">
                  <c:v>1.95</c:v>
                </c:pt>
                <c:pt idx="16">
                  <c:v>1.95</c:v>
                </c:pt>
                <c:pt idx="17">
                  <c:v>1.95</c:v>
                </c:pt>
                <c:pt idx="18">
                  <c:v>1.95</c:v>
                </c:pt>
                <c:pt idx="19">
                  <c:v>1.95</c:v>
                </c:pt>
                <c:pt idx="20">
                  <c:v>1.95</c:v>
                </c:pt>
                <c:pt idx="21">
                  <c:v>1.95</c:v>
                </c:pt>
                <c:pt idx="22">
                  <c:v>1.95</c:v>
                </c:pt>
                <c:pt idx="23">
                  <c:v>1.95</c:v>
                </c:pt>
              </c:numCache>
            </c:numRef>
          </c:xVal>
          <c:yVal>
            <c:numRef>
              <c:f>Plots!$AL$2:$AL$25</c:f>
              <c:numCache>
                <c:formatCode>0.00</c:formatCode>
                <c:ptCount val="24"/>
                <c:pt idx="0">
                  <c:v>9.9999999999999992E-2</c:v>
                </c:pt>
                <c:pt idx="1">
                  <c:v>0</c:v>
                </c:pt>
                <c:pt idx="2">
                  <c:v>0</c:v>
                </c:pt>
                <c:pt idx="3">
                  <c:v>-9.9999999999999978E-2</c:v>
                </c:pt>
                <c:pt idx="4">
                  <c:v>0.1</c:v>
                </c:pt>
                <c:pt idx="5">
                  <c:v>0.25</c:v>
                </c:pt>
                <c:pt idx="6">
                  <c:v>9.9999999999999992E-2</c:v>
                </c:pt>
                <c:pt idx="7">
                  <c:v>0.15000000000000002</c:v>
                </c:pt>
                <c:pt idx="8">
                  <c:v>-0.19999999999999998</c:v>
                </c:pt>
                <c:pt idx="9">
                  <c:v>-9.9999999999999992E-2</c:v>
                </c:pt>
                <c:pt idx="10">
                  <c:v>4.9999999999999989E-2</c:v>
                </c:pt>
                <c:pt idx="11">
                  <c:v>0.15</c:v>
                </c:pt>
                <c:pt idx="12">
                  <c:v>0</c:v>
                </c:pt>
                <c:pt idx="13">
                  <c:v>9.9999999999999978E-2</c:v>
                </c:pt>
                <c:pt idx="14">
                  <c:v>4.9999999999999989E-2</c:v>
                </c:pt>
                <c:pt idx="15">
                  <c:v>0.15000000000000002</c:v>
                </c:pt>
                <c:pt idx="16">
                  <c:v>9.9999999999999992E-2</c:v>
                </c:pt>
                <c:pt idx="17">
                  <c:v>0.15</c:v>
                </c:pt>
                <c:pt idx="18">
                  <c:v>9.9999999999999992E-2</c:v>
                </c:pt>
                <c:pt idx="19">
                  <c:v>0.3</c:v>
                </c:pt>
                <c:pt idx="20">
                  <c:v>0.4</c:v>
                </c:pt>
                <c:pt idx="21">
                  <c:v>-0.05</c:v>
                </c:pt>
                <c:pt idx="22">
                  <c:v>0</c:v>
                </c:pt>
                <c:pt idx="23">
                  <c:v>-0.1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98-4E0F-96E6-F080D01FA378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Plots!$Z$31:$Z$56</c:f>
              <c:numCache>
                <c:formatCode>0.00</c:formatCode>
                <c:ptCount val="26"/>
                <c:pt idx="0">
                  <c:v>2.0499999999999998</c:v>
                </c:pt>
                <c:pt idx="1">
                  <c:v>2.0499999999999998</c:v>
                </c:pt>
                <c:pt idx="2">
                  <c:v>2.0499999999999998</c:v>
                </c:pt>
                <c:pt idx="3">
                  <c:v>2.0499999999999998</c:v>
                </c:pt>
                <c:pt idx="4">
                  <c:v>2.0499999999999998</c:v>
                </c:pt>
                <c:pt idx="5">
                  <c:v>2.0499999999999998</c:v>
                </c:pt>
                <c:pt idx="6">
                  <c:v>2.0499999999999998</c:v>
                </c:pt>
                <c:pt idx="7">
                  <c:v>2.0499999999999998</c:v>
                </c:pt>
                <c:pt idx="8">
                  <c:v>2.0499999999999998</c:v>
                </c:pt>
                <c:pt idx="9">
                  <c:v>2.0499999999999998</c:v>
                </c:pt>
                <c:pt idx="10">
                  <c:v>2.0499999999999998</c:v>
                </c:pt>
                <c:pt idx="11">
                  <c:v>2.0499999999999998</c:v>
                </c:pt>
                <c:pt idx="12">
                  <c:v>2.0499999999999998</c:v>
                </c:pt>
                <c:pt idx="13">
                  <c:v>2.0499999999999998</c:v>
                </c:pt>
                <c:pt idx="14">
                  <c:v>2.0499999999999998</c:v>
                </c:pt>
                <c:pt idx="15">
                  <c:v>2.0499999999999998</c:v>
                </c:pt>
                <c:pt idx="16">
                  <c:v>2.0499999999999998</c:v>
                </c:pt>
                <c:pt idx="17">
                  <c:v>2.0499999999999998</c:v>
                </c:pt>
                <c:pt idx="18">
                  <c:v>2.0499999999999998</c:v>
                </c:pt>
                <c:pt idx="19">
                  <c:v>2.0499999999999998</c:v>
                </c:pt>
                <c:pt idx="20">
                  <c:v>2.0499999999999998</c:v>
                </c:pt>
                <c:pt idx="21">
                  <c:v>2.0499999999999998</c:v>
                </c:pt>
                <c:pt idx="22">
                  <c:v>2.0499999999999998</c:v>
                </c:pt>
                <c:pt idx="23">
                  <c:v>2.0499999999999998</c:v>
                </c:pt>
                <c:pt idx="24">
                  <c:v>2.0499999999999998</c:v>
                </c:pt>
                <c:pt idx="25">
                  <c:v>2.0499999999999998</c:v>
                </c:pt>
              </c:numCache>
            </c:numRef>
          </c:xVal>
          <c:yVal>
            <c:numRef>
              <c:f>Plots!$AL$31:$AL$56</c:f>
              <c:numCache>
                <c:formatCode>0.00</c:formatCode>
                <c:ptCount val="26"/>
                <c:pt idx="0">
                  <c:v>9.9999999999999978E-2</c:v>
                </c:pt>
                <c:pt idx="1">
                  <c:v>5.0000000000000017E-2</c:v>
                </c:pt>
                <c:pt idx="2">
                  <c:v>0.14999999999999997</c:v>
                </c:pt>
                <c:pt idx="3">
                  <c:v>0.45000000000000007</c:v>
                </c:pt>
                <c:pt idx="4">
                  <c:v>-0.1</c:v>
                </c:pt>
                <c:pt idx="5">
                  <c:v>9.9999999999999978E-2</c:v>
                </c:pt>
                <c:pt idx="6">
                  <c:v>0.25</c:v>
                </c:pt>
                <c:pt idx="7">
                  <c:v>0.15000000000000002</c:v>
                </c:pt>
                <c:pt idx="8">
                  <c:v>0.35</c:v>
                </c:pt>
                <c:pt idx="9">
                  <c:v>0.1</c:v>
                </c:pt>
                <c:pt idx="10">
                  <c:v>0.15</c:v>
                </c:pt>
                <c:pt idx="11">
                  <c:v>-0.05</c:v>
                </c:pt>
                <c:pt idx="12">
                  <c:v>0</c:v>
                </c:pt>
                <c:pt idx="13">
                  <c:v>0.1</c:v>
                </c:pt>
                <c:pt idx="14">
                  <c:v>0.14999999999999997</c:v>
                </c:pt>
                <c:pt idx="15">
                  <c:v>0.15</c:v>
                </c:pt>
                <c:pt idx="16">
                  <c:v>0.10000000000000003</c:v>
                </c:pt>
                <c:pt idx="17">
                  <c:v>0.1</c:v>
                </c:pt>
                <c:pt idx="18">
                  <c:v>-0.1</c:v>
                </c:pt>
                <c:pt idx="19">
                  <c:v>5.0000000000000044E-2</c:v>
                </c:pt>
                <c:pt idx="20">
                  <c:v>0.25</c:v>
                </c:pt>
                <c:pt idx="21">
                  <c:v>0.2</c:v>
                </c:pt>
                <c:pt idx="22">
                  <c:v>-0.1</c:v>
                </c:pt>
                <c:pt idx="23">
                  <c:v>0</c:v>
                </c:pt>
                <c:pt idx="24">
                  <c:v>-0.25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D98-4E0F-96E6-F080D01FA378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Plots!$AA$2:$AA$25</c:f>
              <c:numCache>
                <c:formatCode>0.00</c:formatCode>
                <c:ptCount val="24"/>
                <c:pt idx="0">
                  <c:v>2.95</c:v>
                </c:pt>
                <c:pt idx="1">
                  <c:v>2.95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2.95</c:v>
                </c:pt>
                <c:pt idx="8">
                  <c:v>2.95</c:v>
                </c:pt>
                <c:pt idx="9">
                  <c:v>2.95</c:v>
                </c:pt>
                <c:pt idx="10">
                  <c:v>2.95</c:v>
                </c:pt>
                <c:pt idx="11">
                  <c:v>2.95</c:v>
                </c:pt>
                <c:pt idx="12">
                  <c:v>2.95</c:v>
                </c:pt>
                <c:pt idx="13">
                  <c:v>2.95</c:v>
                </c:pt>
                <c:pt idx="14">
                  <c:v>2.95</c:v>
                </c:pt>
                <c:pt idx="15">
                  <c:v>2.95</c:v>
                </c:pt>
                <c:pt idx="16">
                  <c:v>2.95</c:v>
                </c:pt>
                <c:pt idx="17">
                  <c:v>2.95</c:v>
                </c:pt>
                <c:pt idx="18">
                  <c:v>2.95</c:v>
                </c:pt>
                <c:pt idx="19">
                  <c:v>2.95</c:v>
                </c:pt>
                <c:pt idx="20">
                  <c:v>2.95</c:v>
                </c:pt>
                <c:pt idx="21">
                  <c:v>2.95</c:v>
                </c:pt>
                <c:pt idx="22">
                  <c:v>2.95</c:v>
                </c:pt>
                <c:pt idx="23">
                  <c:v>2.95</c:v>
                </c:pt>
              </c:numCache>
            </c:numRef>
          </c:xVal>
          <c:yVal>
            <c:numRef>
              <c:f>Plots!$AM$2:$AM$25</c:f>
              <c:numCache>
                <c:formatCode>0.00</c:formatCode>
                <c:ptCount val="24"/>
                <c:pt idx="0">
                  <c:v>0.2</c:v>
                </c:pt>
                <c:pt idx="1">
                  <c:v>0</c:v>
                </c:pt>
                <c:pt idx="2">
                  <c:v>0.1</c:v>
                </c:pt>
                <c:pt idx="3">
                  <c:v>-0.15</c:v>
                </c:pt>
                <c:pt idx="4">
                  <c:v>0.2</c:v>
                </c:pt>
                <c:pt idx="5">
                  <c:v>4.9999999999999989E-2</c:v>
                </c:pt>
                <c:pt idx="6">
                  <c:v>0.1</c:v>
                </c:pt>
                <c:pt idx="7">
                  <c:v>0.35000000000000003</c:v>
                </c:pt>
                <c:pt idx="8">
                  <c:v>-0.1</c:v>
                </c:pt>
                <c:pt idx="9">
                  <c:v>0.1</c:v>
                </c:pt>
                <c:pt idx="10">
                  <c:v>5.0000000000000017E-2</c:v>
                </c:pt>
                <c:pt idx="11">
                  <c:v>9.9999999999999992E-2</c:v>
                </c:pt>
                <c:pt idx="12">
                  <c:v>0.2</c:v>
                </c:pt>
                <c:pt idx="13">
                  <c:v>0.24999999999999997</c:v>
                </c:pt>
                <c:pt idx="14">
                  <c:v>-0.05</c:v>
                </c:pt>
                <c:pt idx="15">
                  <c:v>0.15000000000000002</c:v>
                </c:pt>
                <c:pt idx="16">
                  <c:v>0</c:v>
                </c:pt>
                <c:pt idx="17">
                  <c:v>0.15000000000000002</c:v>
                </c:pt>
                <c:pt idx="18">
                  <c:v>9.9999999999999992E-2</c:v>
                </c:pt>
                <c:pt idx="19">
                  <c:v>9.9999999999999992E-2</c:v>
                </c:pt>
                <c:pt idx="20">
                  <c:v>-4.9999999999999989E-2</c:v>
                </c:pt>
                <c:pt idx="21">
                  <c:v>-9.9999999999999992E-2</c:v>
                </c:pt>
                <c:pt idx="22">
                  <c:v>0.05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D98-4E0F-96E6-F080D01FA378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Plots!$AA$31:$AA$56</c:f>
              <c:numCache>
                <c:formatCode>0.00</c:formatCode>
                <c:ptCount val="26"/>
                <c:pt idx="0">
                  <c:v>3.05</c:v>
                </c:pt>
                <c:pt idx="1">
                  <c:v>3.05</c:v>
                </c:pt>
                <c:pt idx="2">
                  <c:v>3.05</c:v>
                </c:pt>
                <c:pt idx="3">
                  <c:v>3.05</c:v>
                </c:pt>
                <c:pt idx="4">
                  <c:v>3.05</c:v>
                </c:pt>
                <c:pt idx="5">
                  <c:v>3.05</c:v>
                </c:pt>
                <c:pt idx="6">
                  <c:v>3.05</c:v>
                </c:pt>
                <c:pt idx="7">
                  <c:v>3.05</c:v>
                </c:pt>
                <c:pt idx="8">
                  <c:v>3.05</c:v>
                </c:pt>
                <c:pt idx="9">
                  <c:v>3.05</c:v>
                </c:pt>
                <c:pt idx="10">
                  <c:v>3.05</c:v>
                </c:pt>
                <c:pt idx="11">
                  <c:v>3.05</c:v>
                </c:pt>
                <c:pt idx="12">
                  <c:v>3.05</c:v>
                </c:pt>
                <c:pt idx="13">
                  <c:v>3.05</c:v>
                </c:pt>
                <c:pt idx="14">
                  <c:v>3.05</c:v>
                </c:pt>
                <c:pt idx="15">
                  <c:v>3.05</c:v>
                </c:pt>
                <c:pt idx="16">
                  <c:v>3.05</c:v>
                </c:pt>
                <c:pt idx="17">
                  <c:v>3.05</c:v>
                </c:pt>
                <c:pt idx="18">
                  <c:v>3.05</c:v>
                </c:pt>
                <c:pt idx="19">
                  <c:v>3.05</c:v>
                </c:pt>
                <c:pt idx="20">
                  <c:v>3.05</c:v>
                </c:pt>
                <c:pt idx="21">
                  <c:v>3.05</c:v>
                </c:pt>
                <c:pt idx="22">
                  <c:v>3.05</c:v>
                </c:pt>
                <c:pt idx="23">
                  <c:v>3.05</c:v>
                </c:pt>
                <c:pt idx="24">
                  <c:v>3.05</c:v>
                </c:pt>
                <c:pt idx="25">
                  <c:v>3.05</c:v>
                </c:pt>
              </c:numCache>
            </c:numRef>
          </c:xVal>
          <c:yVal>
            <c:numRef>
              <c:f>Plots!$AM$31:$AM$56</c:f>
              <c:numCache>
                <c:formatCode>0.00</c:formatCode>
                <c:ptCount val="26"/>
                <c:pt idx="0">
                  <c:v>0</c:v>
                </c:pt>
                <c:pt idx="1">
                  <c:v>-5.0000000000000017E-2</c:v>
                </c:pt>
                <c:pt idx="2">
                  <c:v>0.4</c:v>
                </c:pt>
                <c:pt idx="3">
                  <c:v>0</c:v>
                </c:pt>
                <c:pt idx="4">
                  <c:v>-9.9999999999999992E-2</c:v>
                </c:pt>
                <c:pt idx="5">
                  <c:v>9.9999999999999978E-2</c:v>
                </c:pt>
                <c:pt idx="6">
                  <c:v>-0.14999999999999997</c:v>
                </c:pt>
                <c:pt idx="7">
                  <c:v>-9.9999999999999978E-2</c:v>
                </c:pt>
                <c:pt idx="8">
                  <c:v>0.2</c:v>
                </c:pt>
                <c:pt idx="9">
                  <c:v>-4.9999999999999989E-2</c:v>
                </c:pt>
                <c:pt idx="10">
                  <c:v>0</c:v>
                </c:pt>
                <c:pt idx="11">
                  <c:v>0.05</c:v>
                </c:pt>
                <c:pt idx="12">
                  <c:v>-4.9999999999999989E-2</c:v>
                </c:pt>
                <c:pt idx="13">
                  <c:v>-4.9999999999999989E-2</c:v>
                </c:pt>
                <c:pt idx="14">
                  <c:v>0.15</c:v>
                </c:pt>
                <c:pt idx="15">
                  <c:v>0.15</c:v>
                </c:pt>
                <c:pt idx="16">
                  <c:v>0.30000000000000004</c:v>
                </c:pt>
                <c:pt idx="17">
                  <c:v>0.05</c:v>
                </c:pt>
                <c:pt idx="18">
                  <c:v>0.1</c:v>
                </c:pt>
                <c:pt idx="19">
                  <c:v>0.14999999999999997</c:v>
                </c:pt>
                <c:pt idx="20">
                  <c:v>0.05</c:v>
                </c:pt>
                <c:pt idx="21">
                  <c:v>0.19999999999999998</c:v>
                </c:pt>
                <c:pt idx="22">
                  <c:v>-0.15000000000000002</c:v>
                </c:pt>
                <c:pt idx="23">
                  <c:v>-0.05</c:v>
                </c:pt>
                <c:pt idx="24">
                  <c:v>-0.19999999999999998</c:v>
                </c:pt>
                <c:pt idx="25">
                  <c:v>0.24999999999999997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D98-4E0F-96E6-F080D01F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6568"/>
        <c:axId val="493414768"/>
      </c:scatterChart>
      <c:catAx>
        <c:axId val="4934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4768"/>
        <c:crosses val="autoZero"/>
        <c:auto val="1"/>
        <c:lblAlgn val="ctr"/>
        <c:lblOffset val="100"/>
        <c:noMultiLvlLbl val="0"/>
      </c:catAx>
      <c:valAx>
        <c:axId val="493414768"/>
        <c:scaling>
          <c:orientation val="minMax"/>
          <c:max val="0.8"/>
          <c:min val="-0.45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6568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ysClr val="windowText" lastClr="000000"/>
                </a:solidFill>
              </a:rPr>
              <a:t>Accuracy during observation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533500247279920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50323747891937"/>
          <c:y val="0.12843086419753086"/>
          <c:w val="0.88049676252108067"/>
          <c:h val="0.74932469135802471"/>
        </c:manualLayout>
      </c:layout>
      <c:lineChart>
        <c:grouping val="standard"/>
        <c:varyColors val="0"/>
        <c:ser>
          <c:idx val="0"/>
          <c:order val="0"/>
          <c:tx>
            <c:v>Sham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circle"/>
              <c:size val="10"/>
              <c:spPr>
                <a:solidFill>
                  <a:schemeClr val="accent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2-47B4-9300-E2CB0CEC1A2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Plots!$I$27:$M$27</c:f>
                <c:numCache>
                  <c:formatCode>General</c:formatCode>
                  <c:ptCount val="5"/>
                  <c:pt idx="0">
                    <c:v>6.7419542784927608E-2</c:v>
                  </c:pt>
                  <c:pt idx="1">
                    <c:v>3.8652210835576795E-2</c:v>
                  </c:pt>
                  <c:pt idx="2">
                    <c:v>4.4385049504112074E-2</c:v>
                  </c:pt>
                  <c:pt idx="3">
                    <c:v>4.7966679076443752E-2</c:v>
                  </c:pt>
                  <c:pt idx="4">
                    <c:v>3.9754275417072216E-2</c:v>
                  </c:pt>
                </c:numCache>
              </c:numRef>
            </c:plus>
            <c:minus>
              <c:numRef>
                <c:f>Plots!$I$27:$M$27</c:f>
                <c:numCache>
                  <c:formatCode>General</c:formatCode>
                  <c:ptCount val="5"/>
                  <c:pt idx="0">
                    <c:v>6.7419542784927608E-2</c:v>
                  </c:pt>
                  <c:pt idx="1">
                    <c:v>3.8652210835576795E-2</c:v>
                  </c:pt>
                  <c:pt idx="2">
                    <c:v>4.4385049504112074E-2</c:v>
                  </c:pt>
                  <c:pt idx="3">
                    <c:v>4.7966679076443752E-2</c:v>
                  </c:pt>
                  <c:pt idx="4">
                    <c:v>3.9754275417072216E-2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Day1</c:v>
              </c:pt>
              <c:pt idx="1">
                <c:v> Day2</c:v>
              </c:pt>
              <c:pt idx="2">
                <c:v> Day3</c:v>
              </c:pt>
              <c:pt idx="3">
                <c:v> Day4</c:v>
              </c:pt>
              <c:pt idx="4">
                <c:v>Mean</c:v>
              </c:pt>
            </c:strLit>
          </c:cat>
          <c:val>
            <c:numRef>
              <c:f>Plots!$I$26:$M$26</c:f>
              <c:numCache>
                <c:formatCode>0.00</c:formatCode>
                <c:ptCount val="5"/>
                <c:pt idx="0">
                  <c:v>0.77268500000000007</c:v>
                </c:pt>
                <c:pt idx="1">
                  <c:v>0.87916708333333349</c:v>
                </c:pt>
                <c:pt idx="2">
                  <c:v>0.88161250000000002</c:v>
                </c:pt>
                <c:pt idx="3">
                  <c:v>0.89470916666666678</c:v>
                </c:pt>
                <c:pt idx="4">
                  <c:v>0.85704343750000023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0-4494-981D-29EA92EC32BA}"/>
            </c:ext>
          </c:extLst>
        </c:ser>
        <c:ser>
          <c:idx val="1"/>
          <c:order val="1"/>
          <c:tx>
            <c:v>Anodal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D22-47B4-9300-E2CB0CEC1A22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Plots!$I$58:$M$58</c:f>
                <c:numCache>
                  <c:formatCode>General</c:formatCode>
                  <c:ptCount val="5"/>
                  <c:pt idx="0">
                    <c:v>4.5101326065822886E-2</c:v>
                  </c:pt>
                  <c:pt idx="1">
                    <c:v>5.2602266504049727E-2</c:v>
                  </c:pt>
                  <c:pt idx="2">
                    <c:v>5.3743019076313382E-2</c:v>
                  </c:pt>
                  <c:pt idx="3">
                    <c:v>4.7443882907089001E-2</c:v>
                  </c:pt>
                  <c:pt idx="4">
                    <c:v>3.6424403703544085E-2</c:v>
                  </c:pt>
                </c:numCache>
              </c:numRef>
            </c:plus>
            <c:minus>
              <c:numRef>
                <c:f>Plots!$I$58:$M$58</c:f>
                <c:numCache>
                  <c:formatCode>General</c:formatCode>
                  <c:ptCount val="5"/>
                  <c:pt idx="0">
                    <c:v>4.5101326065822886E-2</c:v>
                  </c:pt>
                  <c:pt idx="1">
                    <c:v>5.2602266504049727E-2</c:v>
                  </c:pt>
                  <c:pt idx="2">
                    <c:v>5.3743019076313382E-2</c:v>
                  </c:pt>
                  <c:pt idx="3">
                    <c:v>4.7443882907089001E-2</c:v>
                  </c:pt>
                  <c:pt idx="4">
                    <c:v>3.6424403703544085E-2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Day1</c:v>
              </c:pt>
              <c:pt idx="1">
                <c:v> Day2</c:v>
              </c:pt>
              <c:pt idx="2">
                <c:v> Day3</c:v>
              </c:pt>
              <c:pt idx="3">
                <c:v> Day4</c:v>
              </c:pt>
              <c:pt idx="4">
                <c:v>Mean</c:v>
              </c:pt>
            </c:strLit>
          </c:cat>
          <c:val>
            <c:numRef>
              <c:f>Plots!$I$57:$M$57</c:f>
              <c:numCache>
                <c:formatCode>0.00</c:formatCode>
                <c:ptCount val="5"/>
                <c:pt idx="0">
                  <c:v>0.7164226923076924</c:v>
                </c:pt>
                <c:pt idx="1">
                  <c:v>0.78327307692307691</c:v>
                </c:pt>
                <c:pt idx="2">
                  <c:v>0.85811999999999977</c:v>
                </c:pt>
                <c:pt idx="3">
                  <c:v>0.86227076923076951</c:v>
                </c:pt>
                <c:pt idx="4">
                  <c:v>0.80502163461538478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E0-4494-981D-29EA92EC32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3406568"/>
        <c:axId val="493414768"/>
      </c:lineChart>
      <c:scatterChart>
        <c:scatterStyle val="lineMarker"/>
        <c:varyColors val="0"/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Plots!$N$2:$N$25</c:f>
              <c:numCache>
                <c:formatCode>0.00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</c:numCache>
            </c:numRef>
          </c:xVal>
          <c:yVal>
            <c:numRef>
              <c:f>Plots!$I$2:$I$25</c:f>
              <c:numCache>
                <c:formatCode>0.00</c:formatCode>
                <c:ptCount val="24"/>
                <c:pt idx="0">
                  <c:v>0.81111</c:v>
                </c:pt>
                <c:pt idx="1">
                  <c:v>1</c:v>
                </c:pt>
                <c:pt idx="2">
                  <c:v>0.84921000000000002</c:v>
                </c:pt>
                <c:pt idx="3">
                  <c:v>0.21429000000000001</c:v>
                </c:pt>
                <c:pt idx="4">
                  <c:v>0.94443999999999995</c:v>
                </c:pt>
                <c:pt idx="5">
                  <c:v>0.55556000000000005</c:v>
                </c:pt>
                <c:pt idx="6">
                  <c:v>0.90476000000000001</c:v>
                </c:pt>
                <c:pt idx="7">
                  <c:v>0.86667000000000005</c:v>
                </c:pt>
                <c:pt idx="8">
                  <c:v>0.75556000000000001</c:v>
                </c:pt>
                <c:pt idx="9">
                  <c:v>0.72697999999999996</c:v>
                </c:pt>
                <c:pt idx="10">
                  <c:v>0.95238</c:v>
                </c:pt>
                <c:pt idx="11">
                  <c:v>0.82221999999999995</c:v>
                </c:pt>
                <c:pt idx="12">
                  <c:v>0.90476000000000001</c:v>
                </c:pt>
                <c:pt idx="13">
                  <c:v>0.51110999999999995</c:v>
                </c:pt>
                <c:pt idx="14">
                  <c:v>0.74443999999999999</c:v>
                </c:pt>
                <c:pt idx="15">
                  <c:v>0.75397000000000003</c:v>
                </c:pt>
                <c:pt idx="16">
                  <c:v>0.84126999999999996</c:v>
                </c:pt>
                <c:pt idx="17">
                  <c:v>0.90476000000000001</c:v>
                </c:pt>
                <c:pt idx="18">
                  <c:v>0.75397000000000003</c:v>
                </c:pt>
                <c:pt idx="19">
                  <c:v>0.83333000000000002</c:v>
                </c:pt>
                <c:pt idx="20">
                  <c:v>0.65873000000000004</c:v>
                </c:pt>
                <c:pt idx="21">
                  <c:v>0.82221999999999995</c:v>
                </c:pt>
                <c:pt idx="22">
                  <c:v>0.75556000000000001</c:v>
                </c:pt>
                <c:pt idx="23">
                  <c:v>0.65713999999999995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E0-4494-981D-29EA92EC32BA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Plots!$N$31:$N$56</c:f>
              <c:numCache>
                <c:formatCode>0.00</c:formatCode>
                <c:ptCount val="26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1.1000000000000001</c:v>
                </c:pt>
                <c:pt idx="6">
                  <c:v>1.1000000000000001</c:v>
                </c:pt>
                <c:pt idx="7">
                  <c:v>1.1000000000000001</c:v>
                </c:pt>
                <c:pt idx="8">
                  <c:v>1.1000000000000001</c:v>
                </c:pt>
                <c:pt idx="9">
                  <c:v>1.1000000000000001</c:v>
                </c:pt>
                <c:pt idx="10">
                  <c:v>1.1000000000000001</c:v>
                </c:pt>
                <c:pt idx="11">
                  <c:v>1.1000000000000001</c:v>
                </c:pt>
                <c:pt idx="12">
                  <c:v>1.1000000000000001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1.1000000000000001</c:v>
                </c:pt>
              </c:numCache>
            </c:numRef>
          </c:xVal>
          <c:yVal>
            <c:numRef>
              <c:f>Plots!$I$31:$I$56</c:f>
              <c:numCache>
                <c:formatCode>0.00</c:formatCode>
                <c:ptCount val="26"/>
                <c:pt idx="0">
                  <c:v>0.81111</c:v>
                </c:pt>
                <c:pt idx="1">
                  <c:v>0.65873000000000004</c:v>
                </c:pt>
                <c:pt idx="2">
                  <c:v>0.56189999999999996</c:v>
                </c:pt>
                <c:pt idx="3">
                  <c:v>0.75397000000000003</c:v>
                </c:pt>
                <c:pt idx="4">
                  <c:v>0.84126999999999996</c:v>
                </c:pt>
                <c:pt idx="5">
                  <c:v>0.65237999999999996</c:v>
                </c:pt>
                <c:pt idx="6">
                  <c:v>0.70794000000000001</c:v>
                </c:pt>
                <c:pt idx="7">
                  <c:v>0.62222</c:v>
                </c:pt>
                <c:pt idx="8">
                  <c:v>0.74285999999999996</c:v>
                </c:pt>
                <c:pt idx="9">
                  <c:v>0.77778000000000003</c:v>
                </c:pt>
                <c:pt idx="10">
                  <c:v>0.62856999999999996</c:v>
                </c:pt>
                <c:pt idx="11">
                  <c:v>0.79364999999999997</c:v>
                </c:pt>
                <c:pt idx="12">
                  <c:v>0.63332999999999995</c:v>
                </c:pt>
                <c:pt idx="13">
                  <c:v>0.58730000000000004</c:v>
                </c:pt>
                <c:pt idx="14">
                  <c:v>0.87778</c:v>
                </c:pt>
                <c:pt idx="15">
                  <c:v>0.82221999999999995</c:v>
                </c:pt>
                <c:pt idx="16">
                  <c:v>0.63175000000000003</c:v>
                </c:pt>
                <c:pt idx="17">
                  <c:v>0.76666999999999996</c:v>
                </c:pt>
                <c:pt idx="18">
                  <c:v>0.88888999999999996</c:v>
                </c:pt>
                <c:pt idx="19">
                  <c:v>0.55713999999999997</c:v>
                </c:pt>
                <c:pt idx="20">
                  <c:v>0.54444000000000004</c:v>
                </c:pt>
                <c:pt idx="21">
                  <c:v>0.55556000000000005</c:v>
                </c:pt>
                <c:pt idx="22">
                  <c:v>0.77142999999999995</c:v>
                </c:pt>
                <c:pt idx="23">
                  <c:v>0.81904999999999994</c:v>
                </c:pt>
                <c:pt idx="24">
                  <c:v>0.89683000000000002</c:v>
                </c:pt>
                <c:pt idx="25">
                  <c:v>0.72221999999999997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E0-4494-981D-29EA92EC32BA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Plots!$O$2:$O$25</c:f>
              <c:numCache>
                <c:formatCode>0.00</c:formatCode>
                <c:ptCount val="24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  <c:pt idx="16">
                  <c:v>1.9</c:v>
                </c:pt>
                <c:pt idx="17">
                  <c:v>1.9</c:v>
                </c:pt>
                <c:pt idx="18">
                  <c:v>1.9</c:v>
                </c:pt>
                <c:pt idx="19">
                  <c:v>1.9</c:v>
                </c:pt>
                <c:pt idx="20">
                  <c:v>1.9</c:v>
                </c:pt>
                <c:pt idx="21">
                  <c:v>1.9</c:v>
                </c:pt>
                <c:pt idx="22">
                  <c:v>1.9</c:v>
                </c:pt>
                <c:pt idx="23">
                  <c:v>1.9</c:v>
                </c:pt>
              </c:numCache>
            </c:numRef>
          </c:xVal>
          <c:yVal>
            <c:numRef>
              <c:f>Plots!$J$2:$J$25</c:f>
              <c:numCache>
                <c:formatCode>0.00</c:formatCode>
                <c:ptCount val="24"/>
                <c:pt idx="0">
                  <c:v>0.83809999999999996</c:v>
                </c:pt>
                <c:pt idx="1">
                  <c:v>1</c:v>
                </c:pt>
                <c:pt idx="2">
                  <c:v>1</c:v>
                </c:pt>
                <c:pt idx="3">
                  <c:v>0.74285999999999996</c:v>
                </c:pt>
                <c:pt idx="4">
                  <c:v>1</c:v>
                </c:pt>
                <c:pt idx="5">
                  <c:v>0.86667000000000005</c:v>
                </c:pt>
                <c:pt idx="6">
                  <c:v>0.90476000000000001</c:v>
                </c:pt>
                <c:pt idx="7">
                  <c:v>0.83809999999999996</c:v>
                </c:pt>
                <c:pt idx="8">
                  <c:v>0.8</c:v>
                </c:pt>
                <c:pt idx="9">
                  <c:v>0.81904999999999994</c:v>
                </c:pt>
                <c:pt idx="10">
                  <c:v>0.90476000000000001</c:v>
                </c:pt>
                <c:pt idx="11">
                  <c:v>0.70476000000000005</c:v>
                </c:pt>
                <c:pt idx="12">
                  <c:v>0.93332999999999999</c:v>
                </c:pt>
                <c:pt idx="13">
                  <c:v>0.75556000000000001</c:v>
                </c:pt>
                <c:pt idx="14">
                  <c:v>0.95238</c:v>
                </c:pt>
                <c:pt idx="15">
                  <c:v>0.82221999999999995</c:v>
                </c:pt>
                <c:pt idx="16">
                  <c:v>1</c:v>
                </c:pt>
                <c:pt idx="17">
                  <c:v>0.95238</c:v>
                </c:pt>
                <c:pt idx="18">
                  <c:v>0.90476000000000001</c:v>
                </c:pt>
                <c:pt idx="19">
                  <c:v>0.95238</c:v>
                </c:pt>
                <c:pt idx="20">
                  <c:v>0.89683000000000002</c:v>
                </c:pt>
                <c:pt idx="21">
                  <c:v>0.82221999999999995</c:v>
                </c:pt>
                <c:pt idx="22">
                  <c:v>0.68889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E0-4494-981D-29EA92EC32BA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Plots!$O$31:$O$56</c:f>
              <c:numCache>
                <c:formatCode>0.00</c:formatCode>
                <c:ptCount val="26"/>
                <c:pt idx="0">
                  <c:v>2.1</c:v>
                </c:pt>
                <c:pt idx="1">
                  <c:v>2.1</c:v>
                </c:pt>
                <c:pt idx="2">
                  <c:v>2.1</c:v>
                </c:pt>
                <c:pt idx="3">
                  <c:v>2.1</c:v>
                </c:pt>
                <c:pt idx="4">
                  <c:v>2.1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2.1</c:v>
                </c:pt>
                <c:pt idx="9">
                  <c:v>2.1</c:v>
                </c:pt>
                <c:pt idx="10">
                  <c:v>2.1</c:v>
                </c:pt>
                <c:pt idx="11">
                  <c:v>2.1</c:v>
                </c:pt>
                <c:pt idx="12">
                  <c:v>2.1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  <c:pt idx="16">
                  <c:v>2.1</c:v>
                </c:pt>
                <c:pt idx="17">
                  <c:v>2.1</c:v>
                </c:pt>
                <c:pt idx="18">
                  <c:v>2.1</c:v>
                </c:pt>
                <c:pt idx="19">
                  <c:v>2.1</c:v>
                </c:pt>
                <c:pt idx="20">
                  <c:v>2.1</c:v>
                </c:pt>
                <c:pt idx="21">
                  <c:v>2.1</c:v>
                </c:pt>
                <c:pt idx="22">
                  <c:v>2.1</c:v>
                </c:pt>
                <c:pt idx="23">
                  <c:v>2.1</c:v>
                </c:pt>
                <c:pt idx="24">
                  <c:v>2.1</c:v>
                </c:pt>
                <c:pt idx="25">
                  <c:v>2.1</c:v>
                </c:pt>
              </c:numCache>
            </c:numRef>
          </c:xVal>
          <c:yVal>
            <c:numRef>
              <c:f>Plots!$J$31:$J$56</c:f>
              <c:numCache>
                <c:formatCode>0.00</c:formatCode>
                <c:ptCount val="26"/>
                <c:pt idx="0">
                  <c:v>0.77778000000000003</c:v>
                </c:pt>
                <c:pt idx="1">
                  <c:v>0.63332999999999995</c:v>
                </c:pt>
                <c:pt idx="2">
                  <c:v>0.59048</c:v>
                </c:pt>
                <c:pt idx="3">
                  <c:v>0.62856999999999996</c:v>
                </c:pt>
                <c:pt idx="4">
                  <c:v>1</c:v>
                </c:pt>
                <c:pt idx="5">
                  <c:v>1</c:v>
                </c:pt>
                <c:pt idx="6">
                  <c:v>0.81111</c:v>
                </c:pt>
                <c:pt idx="7">
                  <c:v>0.57142999999999999</c:v>
                </c:pt>
                <c:pt idx="8">
                  <c:v>0.81111</c:v>
                </c:pt>
                <c:pt idx="9">
                  <c:v>0.77142999999999995</c:v>
                </c:pt>
                <c:pt idx="10">
                  <c:v>0.77778000000000003</c:v>
                </c:pt>
                <c:pt idx="11">
                  <c:v>0.84921000000000002</c:v>
                </c:pt>
                <c:pt idx="12">
                  <c:v>0.67618999999999996</c:v>
                </c:pt>
                <c:pt idx="13">
                  <c:v>0.62222</c:v>
                </c:pt>
                <c:pt idx="14">
                  <c:v>0.83809999999999996</c:v>
                </c:pt>
                <c:pt idx="15">
                  <c:v>0.87778</c:v>
                </c:pt>
                <c:pt idx="16">
                  <c:v>0.64444000000000001</c:v>
                </c:pt>
                <c:pt idx="17">
                  <c:v>0.95238</c:v>
                </c:pt>
                <c:pt idx="18">
                  <c:v>0.86667000000000005</c:v>
                </c:pt>
                <c:pt idx="19">
                  <c:v>0.60316999999999998</c:v>
                </c:pt>
                <c:pt idx="20">
                  <c:v>0.83809999999999996</c:v>
                </c:pt>
                <c:pt idx="21">
                  <c:v>0.83809999999999996</c:v>
                </c:pt>
                <c:pt idx="22">
                  <c:v>0.73809999999999998</c:v>
                </c:pt>
                <c:pt idx="23">
                  <c:v>0.83809999999999996</c:v>
                </c:pt>
                <c:pt idx="24">
                  <c:v>1</c:v>
                </c:pt>
                <c:pt idx="25">
                  <c:v>0.80952000000000002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E0-4494-981D-29EA92EC32BA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Plots!$P$2:$P$25</c:f>
              <c:numCache>
                <c:formatCode>0.00</c:formatCode>
                <c:ptCount val="24"/>
                <c:pt idx="0">
                  <c:v>2.9</c:v>
                </c:pt>
                <c:pt idx="1">
                  <c:v>2.9</c:v>
                </c:pt>
                <c:pt idx="2">
                  <c:v>2.9</c:v>
                </c:pt>
                <c:pt idx="3">
                  <c:v>2.9</c:v>
                </c:pt>
                <c:pt idx="4">
                  <c:v>2.9</c:v>
                </c:pt>
                <c:pt idx="5">
                  <c:v>2.9</c:v>
                </c:pt>
                <c:pt idx="6">
                  <c:v>2.9</c:v>
                </c:pt>
                <c:pt idx="7">
                  <c:v>2.9</c:v>
                </c:pt>
                <c:pt idx="8">
                  <c:v>2.9</c:v>
                </c:pt>
                <c:pt idx="9">
                  <c:v>2.9</c:v>
                </c:pt>
                <c:pt idx="10">
                  <c:v>2.9</c:v>
                </c:pt>
                <c:pt idx="11">
                  <c:v>2.9</c:v>
                </c:pt>
                <c:pt idx="12">
                  <c:v>2.9</c:v>
                </c:pt>
                <c:pt idx="13">
                  <c:v>2.9</c:v>
                </c:pt>
                <c:pt idx="14">
                  <c:v>2.9</c:v>
                </c:pt>
                <c:pt idx="15">
                  <c:v>2.9</c:v>
                </c:pt>
                <c:pt idx="16">
                  <c:v>2.9</c:v>
                </c:pt>
                <c:pt idx="17">
                  <c:v>2.9</c:v>
                </c:pt>
                <c:pt idx="18">
                  <c:v>2.9</c:v>
                </c:pt>
                <c:pt idx="19">
                  <c:v>2.9</c:v>
                </c:pt>
                <c:pt idx="20">
                  <c:v>2.9</c:v>
                </c:pt>
                <c:pt idx="21">
                  <c:v>2.9</c:v>
                </c:pt>
                <c:pt idx="22">
                  <c:v>2.9</c:v>
                </c:pt>
                <c:pt idx="23">
                  <c:v>2.9</c:v>
                </c:pt>
              </c:numCache>
            </c:numRef>
          </c:xVal>
          <c:yVal>
            <c:numRef>
              <c:f>Plots!$K$2:$K$25</c:f>
              <c:numCache>
                <c:formatCode>0.00</c:formatCode>
                <c:ptCount val="24"/>
                <c:pt idx="0">
                  <c:v>0.67618999999999996</c:v>
                </c:pt>
                <c:pt idx="1">
                  <c:v>0.95238</c:v>
                </c:pt>
                <c:pt idx="2">
                  <c:v>0.82221999999999995</c:v>
                </c:pt>
                <c:pt idx="3">
                  <c:v>0.88571</c:v>
                </c:pt>
                <c:pt idx="4">
                  <c:v>0.95238</c:v>
                </c:pt>
                <c:pt idx="5">
                  <c:v>0.75397000000000003</c:v>
                </c:pt>
                <c:pt idx="6">
                  <c:v>1</c:v>
                </c:pt>
                <c:pt idx="7">
                  <c:v>0.95238</c:v>
                </c:pt>
                <c:pt idx="8">
                  <c:v>0.8</c:v>
                </c:pt>
                <c:pt idx="9">
                  <c:v>0.76190000000000002</c:v>
                </c:pt>
                <c:pt idx="10">
                  <c:v>0.94443999999999995</c:v>
                </c:pt>
                <c:pt idx="11">
                  <c:v>0.74602999999999997</c:v>
                </c:pt>
                <c:pt idx="12">
                  <c:v>0.93332999999999999</c:v>
                </c:pt>
                <c:pt idx="13">
                  <c:v>0.59048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0.94443999999999995</c:v>
                </c:pt>
                <c:pt idx="18">
                  <c:v>0.89683000000000002</c:v>
                </c:pt>
                <c:pt idx="19">
                  <c:v>0.90476000000000001</c:v>
                </c:pt>
                <c:pt idx="20">
                  <c:v>0.93332999999999999</c:v>
                </c:pt>
                <c:pt idx="21">
                  <c:v>0.94443999999999995</c:v>
                </c:pt>
                <c:pt idx="22">
                  <c:v>0.81904999999999994</c:v>
                </c:pt>
                <c:pt idx="23">
                  <c:v>0.94443999999999995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E0-4494-981D-29EA92EC32BA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Plots!$P$31:$P$56</c:f>
              <c:numCache>
                <c:formatCode>0.00</c:formatCode>
                <c:ptCount val="26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  <c:pt idx="3">
                  <c:v>3.1</c:v>
                </c:pt>
                <c:pt idx="4">
                  <c:v>3.1</c:v>
                </c:pt>
                <c:pt idx="5">
                  <c:v>3.1</c:v>
                </c:pt>
                <c:pt idx="6">
                  <c:v>3.1</c:v>
                </c:pt>
                <c:pt idx="7">
                  <c:v>3.1</c:v>
                </c:pt>
                <c:pt idx="8">
                  <c:v>3.1</c:v>
                </c:pt>
                <c:pt idx="9">
                  <c:v>3.1</c:v>
                </c:pt>
                <c:pt idx="10">
                  <c:v>3.1</c:v>
                </c:pt>
                <c:pt idx="11">
                  <c:v>3.1</c:v>
                </c:pt>
                <c:pt idx="12">
                  <c:v>3.1</c:v>
                </c:pt>
                <c:pt idx="13">
                  <c:v>3.1</c:v>
                </c:pt>
                <c:pt idx="14">
                  <c:v>3.1</c:v>
                </c:pt>
                <c:pt idx="15">
                  <c:v>3.1</c:v>
                </c:pt>
                <c:pt idx="16">
                  <c:v>3.1</c:v>
                </c:pt>
                <c:pt idx="17">
                  <c:v>3.1</c:v>
                </c:pt>
                <c:pt idx="18">
                  <c:v>3.1</c:v>
                </c:pt>
                <c:pt idx="19">
                  <c:v>3.1</c:v>
                </c:pt>
                <c:pt idx="20">
                  <c:v>3.1</c:v>
                </c:pt>
                <c:pt idx="21">
                  <c:v>3.1</c:v>
                </c:pt>
                <c:pt idx="22">
                  <c:v>3.1</c:v>
                </c:pt>
                <c:pt idx="23">
                  <c:v>3.1</c:v>
                </c:pt>
                <c:pt idx="24">
                  <c:v>3.1</c:v>
                </c:pt>
                <c:pt idx="25">
                  <c:v>3.1</c:v>
                </c:pt>
              </c:numCache>
            </c:numRef>
          </c:xVal>
          <c:yVal>
            <c:numRef>
              <c:f>Plots!$K$31:$K$56</c:f>
              <c:numCache>
                <c:formatCode>0.00</c:formatCode>
                <c:ptCount val="26"/>
                <c:pt idx="0">
                  <c:v>1</c:v>
                </c:pt>
                <c:pt idx="1">
                  <c:v>0.90476000000000001</c:v>
                </c:pt>
                <c:pt idx="2">
                  <c:v>0.75238000000000005</c:v>
                </c:pt>
                <c:pt idx="3">
                  <c:v>0.95238</c:v>
                </c:pt>
                <c:pt idx="4">
                  <c:v>1</c:v>
                </c:pt>
                <c:pt idx="5">
                  <c:v>0.90476000000000001</c:v>
                </c:pt>
                <c:pt idx="6">
                  <c:v>0.71111000000000002</c:v>
                </c:pt>
                <c:pt idx="7">
                  <c:v>0.85714000000000001</c:v>
                </c:pt>
                <c:pt idx="8">
                  <c:v>0.77142999999999995</c:v>
                </c:pt>
                <c:pt idx="9">
                  <c:v>0.7</c:v>
                </c:pt>
                <c:pt idx="10">
                  <c:v>0.95238</c:v>
                </c:pt>
                <c:pt idx="11">
                  <c:v>1</c:v>
                </c:pt>
                <c:pt idx="12">
                  <c:v>0.87778</c:v>
                </c:pt>
                <c:pt idx="13">
                  <c:v>0.87778</c:v>
                </c:pt>
                <c:pt idx="14">
                  <c:v>0.86667000000000005</c:v>
                </c:pt>
                <c:pt idx="15">
                  <c:v>1</c:v>
                </c:pt>
                <c:pt idx="16">
                  <c:v>0.74285999999999996</c:v>
                </c:pt>
                <c:pt idx="17">
                  <c:v>0.57142999999999999</c:v>
                </c:pt>
                <c:pt idx="18">
                  <c:v>1</c:v>
                </c:pt>
                <c:pt idx="19">
                  <c:v>0.64285999999999999</c:v>
                </c:pt>
                <c:pt idx="20">
                  <c:v>0.95238</c:v>
                </c:pt>
                <c:pt idx="21">
                  <c:v>0.88571</c:v>
                </c:pt>
                <c:pt idx="22">
                  <c:v>0.63175000000000003</c:v>
                </c:pt>
                <c:pt idx="23">
                  <c:v>0.75556000000000001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E0-4494-981D-29EA92EC32BA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Plots!$Q$2:$Q$25</c:f>
              <c:numCache>
                <c:formatCode>0.00</c:formatCode>
                <c:ptCount val="24"/>
                <c:pt idx="0">
                  <c:v>3.9</c:v>
                </c:pt>
                <c:pt idx="1">
                  <c:v>3.9</c:v>
                </c:pt>
                <c:pt idx="2">
                  <c:v>3.9</c:v>
                </c:pt>
                <c:pt idx="3">
                  <c:v>3.9</c:v>
                </c:pt>
                <c:pt idx="4">
                  <c:v>3.9</c:v>
                </c:pt>
                <c:pt idx="5">
                  <c:v>3.9</c:v>
                </c:pt>
                <c:pt idx="6">
                  <c:v>3.9</c:v>
                </c:pt>
                <c:pt idx="7">
                  <c:v>3.9</c:v>
                </c:pt>
                <c:pt idx="8">
                  <c:v>3.9</c:v>
                </c:pt>
                <c:pt idx="9">
                  <c:v>3.9</c:v>
                </c:pt>
                <c:pt idx="10">
                  <c:v>3.9</c:v>
                </c:pt>
                <c:pt idx="11">
                  <c:v>3.9</c:v>
                </c:pt>
                <c:pt idx="12">
                  <c:v>3.9</c:v>
                </c:pt>
                <c:pt idx="13">
                  <c:v>3.9</c:v>
                </c:pt>
                <c:pt idx="14">
                  <c:v>3.9</c:v>
                </c:pt>
                <c:pt idx="15">
                  <c:v>3.9</c:v>
                </c:pt>
                <c:pt idx="16">
                  <c:v>3.9</c:v>
                </c:pt>
                <c:pt idx="17">
                  <c:v>3.9</c:v>
                </c:pt>
                <c:pt idx="18">
                  <c:v>3.9</c:v>
                </c:pt>
                <c:pt idx="19">
                  <c:v>3.9</c:v>
                </c:pt>
                <c:pt idx="20">
                  <c:v>3.9</c:v>
                </c:pt>
                <c:pt idx="21">
                  <c:v>3.9</c:v>
                </c:pt>
                <c:pt idx="22">
                  <c:v>3.9</c:v>
                </c:pt>
                <c:pt idx="23">
                  <c:v>3.9</c:v>
                </c:pt>
              </c:numCache>
            </c:numRef>
          </c:xVal>
          <c:yVal>
            <c:numRef>
              <c:f>Plots!$L$2:$L$25</c:f>
              <c:numCache>
                <c:formatCode>0.00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0.90476000000000001</c:v>
                </c:pt>
                <c:pt idx="4">
                  <c:v>0.85714000000000001</c:v>
                </c:pt>
                <c:pt idx="5">
                  <c:v>0.84921000000000002</c:v>
                </c:pt>
                <c:pt idx="6">
                  <c:v>1</c:v>
                </c:pt>
                <c:pt idx="7">
                  <c:v>0.94443999999999995</c:v>
                </c:pt>
                <c:pt idx="8">
                  <c:v>0.81904999999999994</c:v>
                </c:pt>
                <c:pt idx="9">
                  <c:v>0.90476000000000001</c:v>
                </c:pt>
                <c:pt idx="10">
                  <c:v>0.73809999999999998</c:v>
                </c:pt>
                <c:pt idx="11">
                  <c:v>0.57777999999999996</c:v>
                </c:pt>
                <c:pt idx="12">
                  <c:v>1</c:v>
                </c:pt>
                <c:pt idx="13">
                  <c:v>0.64444000000000001</c:v>
                </c:pt>
                <c:pt idx="14">
                  <c:v>0.95238</c:v>
                </c:pt>
                <c:pt idx="15">
                  <c:v>0.86667000000000005</c:v>
                </c:pt>
                <c:pt idx="16">
                  <c:v>1</c:v>
                </c:pt>
                <c:pt idx="17">
                  <c:v>0.88888999999999996</c:v>
                </c:pt>
                <c:pt idx="18">
                  <c:v>0.80159000000000002</c:v>
                </c:pt>
                <c:pt idx="19">
                  <c:v>1</c:v>
                </c:pt>
                <c:pt idx="20">
                  <c:v>0.95238</c:v>
                </c:pt>
                <c:pt idx="21">
                  <c:v>1</c:v>
                </c:pt>
                <c:pt idx="22">
                  <c:v>0.77142999999999995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E0-4494-981D-29EA92EC32BA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Plots!$Q$31:$Q$56</c:f>
              <c:numCache>
                <c:formatCode>0.00</c:formatCode>
                <c:ptCount val="26"/>
                <c:pt idx="0">
                  <c:v>4.0999999999999996</c:v>
                </c:pt>
                <c:pt idx="1">
                  <c:v>4.0999999999999996</c:v>
                </c:pt>
                <c:pt idx="2">
                  <c:v>4.0999999999999996</c:v>
                </c:pt>
                <c:pt idx="3">
                  <c:v>4.0999999999999996</c:v>
                </c:pt>
                <c:pt idx="4">
                  <c:v>4.0999999999999996</c:v>
                </c:pt>
                <c:pt idx="5">
                  <c:v>4.0999999999999996</c:v>
                </c:pt>
                <c:pt idx="6">
                  <c:v>4.0999999999999996</c:v>
                </c:pt>
                <c:pt idx="7">
                  <c:v>4.0999999999999996</c:v>
                </c:pt>
                <c:pt idx="8">
                  <c:v>4.0999999999999996</c:v>
                </c:pt>
                <c:pt idx="9">
                  <c:v>4.0999999999999996</c:v>
                </c:pt>
                <c:pt idx="10">
                  <c:v>4.0999999999999996</c:v>
                </c:pt>
                <c:pt idx="11">
                  <c:v>4.0999999999999996</c:v>
                </c:pt>
                <c:pt idx="12">
                  <c:v>4.0999999999999996</c:v>
                </c:pt>
                <c:pt idx="13">
                  <c:v>4.0999999999999996</c:v>
                </c:pt>
                <c:pt idx="14">
                  <c:v>4.0999999999999996</c:v>
                </c:pt>
                <c:pt idx="15">
                  <c:v>4.0999999999999996</c:v>
                </c:pt>
                <c:pt idx="16">
                  <c:v>4.0999999999999996</c:v>
                </c:pt>
                <c:pt idx="17">
                  <c:v>4.0999999999999996</c:v>
                </c:pt>
                <c:pt idx="18">
                  <c:v>4.0999999999999996</c:v>
                </c:pt>
                <c:pt idx="19">
                  <c:v>4.0999999999999996</c:v>
                </c:pt>
                <c:pt idx="20">
                  <c:v>4.0999999999999996</c:v>
                </c:pt>
                <c:pt idx="21">
                  <c:v>4.0999999999999996</c:v>
                </c:pt>
                <c:pt idx="22">
                  <c:v>4.0999999999999996</c:v>
                </c:pt>
                <c:pt idx="23">
                  <c:v>4.0999999999999996</c:v>
                </c:pt>
                <c:pt idx="24">
                  <c:v>4.0999999999999996</c:v>
                </c:pt>
                <c:pt idx="25">
                  <c:v>4.0999999999999996</c:v>
                </c:pt>
              </c:numCache>
            </c:numRef>
          </c:xVal>
          <c:yVal>
            <c:numRef>
              <c:f>Plots!$L$31:$L$56</c:f>
              <c:numCache>
                <c:formatCode>0.00</c:formatCode>
                <c:ptCount val="26"/>
                <c:pt idx="0">
                  <c:v>0.78571000000000002</c:v>
                </c:pt>
                <c:pt idx="1">
                  <c:v>1</c:v>
                </c:pt>
                <c:pt idx="2">
                  <c:v>0.65713999999999995</c:v>
                </c:pt>
                <c:pt idx="3">
                  <c:v>1</c:v>
                </c:pt>
                <c:pt idx="4">
                  <c:v>1</c:v>
                </c:pt>
                <c:pt idx="5">
                  <c:v>0.89683000000000002</c:v>
                </c:pt>
                <c:pt idx="6">
                  <c:v>0.93332999999999999</c:v>
                </c:pt>
                <c:pt idx="7">
                  <c:v>0.72380999999999995</c:v>
                </c:pt>
                <c:pt idx="8">
                  <c:v>0.70476000000000005</c:v>
                </c:pt>
                <c:pt idx="9">
                  <c:v>0.7</c:v>
                </c:pt>
                <c:pt idx="10">
                  <c:v>1</c:v>
                </c:pt>
                <c:pt idx="11">
                  <c:v>0.93332999999999999</c:v>
                </c:pt>
                <c:pt idx="12">
                  <c:v>0.81904999999999994</c:v>
                </c:pt>
                <c:pt idx="13">
                  <c:v>0.75556000000000001</c:v>
                </c:pt>
                <c:pt idx="14">
                  <c:v>0.94443999999999995</c:v>
                </c:pt>
                <c:pt idx="15">
                  <c:v>1</c:v>
                </c:pt>
                <c:pt idx="16">
                  <c:v>0.79047999999999996</c:v>
                </c:pt>
                <c:pt idx="17">
                  <c:v>0.95238</c:v>
                </c:pt>
                <c:pt idx="18">
                  <c:v>0.95238</c:v>
                </c:pt>
                <c:pt idx="19">
                  <c:v>0.70635000000000003</c:v>
                </c:pt>
                <c:pt idx="20">
                  <c:v>1</c:v>
                </c:pt>
                <c:pt idx="21">
                  <c:v>0.81904999999999994</c:v>
                </c:pt>
                <c:pt idx="22">
                  <c:v>0.89683000000000002</c:v>
                </c:pt>
                <c:pt idx="23">
                  <c:v>0.70476000000000005</c:v>
                </c:pt>
                <c:pt idx="24">
                  <c:v>0.93332999999999999</c:v>
                </c:pt>
                <c:pt idx="25">
                  <c:v>0.80952000000000002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2E0-4494-981D-29EA92EC32BA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Plots!$R$2:$R$25</c:f>
              <c:numCache>
                <c:formatCode>0.00</c:formatCode>
                <c:ptCount val="24"/>
                <c:pt idx="0">
                  <c:v>4.9000000000000004</c:v>
                </c:pt>
                <c:pt idx="1">
                  <c:v>4.9000000000000004</c:v>
                </c:pt>
                <c:pt idx="2">
                  <c:v>4.9000000000000004</c:v>
                </c:pt>
                <c:pt idx="3">
                  <c:v>4.9000000000000004</c:v>
                </c:pt>
                <c:pt idx="4">
                  <c:v>4.9000000000000004</c:v>
                </c:pt>
                <c:pt idx="5">
                  <c:v>4.9000000000000004</c:v>
                </c:pt>
                <c:pt idx="6">
                  <c:v>4.9000000000000004</c:v>
                </c:pt>
                <c:pt idx="7">
                  <c:v>4.9000000000000004</c:v>
                </c:pt>
                <c:pt idx="8">
                  <c:v>4.9000000000000004</c:v>
                </c:pt>
                <c:pt idx="9">
                  <c:v>4.9000000000000004</c:v>
                </c:pt>
                <c:pt idx="10">
                  <c:v>4.9000000000000004</c:v>
                </c:pt>
                <c:pt idx="11">
                  <c:v>4.9000000000000004</c:v>
                </c:pt>
                <c:pt idx="12">
                  <c:v>4.9000000000000004</c:v>
                </c:pt>
                <c:pt idx="13">
                  <c:v>4.9000000000000004</c:v>
                </c:pt>
                <c:pt idx="14">
                  <c:v>4.9000000000000004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4.9000000000000004</c:v>
                </c:pt>
                <c:pt idx="18">
                  <c:v>4.9000000000000004</c:v>
                </c:pt>
                <c:pt idx="19">
                  <c:v>4.9000000000000004</c:v>
                </c:pt>
                <c:pt idx="20">
                  <c:v>4.9000000000000004</c:v>
                </c:pt>
                <c:pt idx="21">
                  <c:v>4.9000000000000004</c:v>
                </c:pt>
                <c:pt idx="22">
                  <c:v>4.9000000000000004</c:v>
                </c:pt>
                <c:pt idx="23">
                  <c:v>4.9000000000000004</c:v>
                </c:pt>
              </c:numCache>
            </c:numRef>
          </c:xVal>
          <c:yVal>
            <c:numRef>
              <c:f>Plots!$M$2:$M$25</c:f>
              <c:numCache>
                <c:formatCode>0.00</c:formatCode>
                <c:ptCount val="24"/>
                <c:pt idx="0">
                  <c:v>0.83135000000000003</c:v>
                </c:pt>
                <c:pt idx="1">
                  <c:v>0.98809499999999995</c:v>
                </c:pt>
                <c:pt idx="2">
                  <c:v>0.91785749999999999</c:v>
                </c:pt>
                <c:pt idx="3">
                  <c:v>0.68690499999999999</c:v>
                </c:pt>
                <c:pt idx="4">
                  <c:v>0.93849000000000005</c:v>
                </c:pt>
                <c:pt idx="5">
                  <c:v>0.75635249999999998</c:v>
                </c:pt>
                <c:pt idx="6">
                  <c:v>0.95238</c:v>
                </c:pt>
                <c:pt idx="7">
                  <c:v>0.90039749999999996</c:v>
                </c:pt>
                <c:pt idx="8">
                  <c:v>0.79365249999999998</c:v>
                </c:pt>
                <c:pt idx="9">
                  <c:v>0.80317249999999996</c:v>
                </c:pt>
                <c:pt idx="10">
                  <c:v>0.88491999999999993</c:v>
                </c:pt>
                <c:pt idx="11">
                  <c:v>0.71269749999999998</c:v>
                </c:pt>
                <c:pt idx="12">
                  <c:v>0.942855</c:v>
                </c:pt>
                <c:pt idx="13">
                  <c:v>0.62539749999999994</c:v>
                </c:pt>
                <c:pt idx="14">
                  <c:v>0.91229999999999989</c:v>
                </c:pt>
                <c:pt idx="15">
                  <c:v>0.86071500000000001</c:v>
                </c:pt>
                <c:pt idx="16">
                  <c:v>0.96031749999999994</c:v>
                </c:pt>
                <c:pt idx="17">
                  <c:v>0.92261749999999998</c:v>
                </c:pt>
                <c:pt idx="18">
                  <c:v>0.83928749999999996</c:v>
                </c:pt>
                <c:pt idx="19">
                  <c:v>0.92261749999999998</c:v>
                </c:pt>
                <c:pt idx="20">
                  <c:v>0.86031750000000007</c:v>
                </c:pt>
                <c:pt idx="21">
                  <c:v>0.89721999999999991</c:v>
                </c:pt>
                <c:pt idx="22">
                  <c:v>0.75873250000000003</c:v>
                </c:pt>
                <c:pt idx="23">
                  <c:v>0.90039500000000006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22-47B4-9300-E2CB0CEC1A22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Plots!$R$31:$R$56</c:f>
              <c:numCache>
                <c:formatCode>0.00</c:formatCode>
                <c:ptCount val="26"/>
                <c:pt idx="0">
                  <c:v>5.0999999999999996</c:v>
                </c:pt>
                <c:pt idx="1">
                  <c:v>5.0999999999999996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5.0999999999999996</c:v>
                </c:pt>
                <c:pt idx="5">
                  <c:v>5.0999999999999996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  <c:pt idx="21">
                  <c:v>5.0999999999999996</c:v>
                </c:pt>
                <c:pt idx="22">
                  <c:v>5.0999999999999996</c:v>
                </c:pt>
                <c:pt idx="23">
                  <c:v>5.0999999999999996</c:v>
                </c:pt>
                <c:pt idx="24">
                  <c:v>5.0999999999999996</c:v>
                </c:pt>
                <c:pt idx="25">
                  <c:v>5.0999999999999996</c:v>
                </c:pt>
              </c:numCache>
            </c:numRef>
          </c:xVal>
          <c:yVal>
            <c:numRef>
              <c:f>Plots!$M$31:$M$56</c:f>
              <c:numCache>
                <c:formatCode>0.00</c:formatCode>
                <c:ptCount val="26"/>
                <c:pt idx="0">
                  <c:v>0.84365000000000001</c:v>
                </c:pt>
                <c:pt idx="1">
                  <c:v>0.79920499999999994</c:v>
                </c:pt>
                <c:pt idx="2">
                  <c:v>0.64047500000000002</c:v>
                </c:pt>
                <c:pt idx="3">
                  <c:v>0.83373000000000008</c:v>
                </c:pt>
                <c:pt idx="4">
                  <c:v>0.96031749999999994</c:v>
                </c:pt>
                <c:pt idx="5">
                  <c:v>0.8634925</c:v>
                </c:pt>
                <c:pt idx="6">
                  <c:v>0.79087250000000009</c:v>
                </c:pt>
                <c:pt idx="7">
                  <c:v>0.69364999999999999</c:v>
                </c:pt>
                <c:pt idx="8">
                  <c:v>0.7575400000000001</c:v>
                </c:pt>
                <c:pt idx="9">
                  <c:v>0.73730249999999997</c:v>
                </c:pt>
                <c:pt idx="10">
                  <c:v>0.8396825</c:v>
                </c:pt>
                <c:pt idx="11">
                  <c:v>0.89404749999999988</c:v>
                </c:pt>
                <c:pt idx="12">
                  <c:v>0.75158749999999996</c:v>
                </c:pt>
                <c:pt idx="13">
                  <c:v>0.71071499999999999</c:v>
                </c:pt>
                <c:pt idx="14">
                  <c:v>0.88174749999999991</c:v>
                </c:pt>
                <c:pt idx="15">
                  <c:v>0.92500000000000004</c:v>
                </c:pt>
                <c:pt idx="16">
                  <c:v>0.70238250000000002</c:v>
                </c:pt>
                <c:pt idx="17">
                  <c:v>0.81071500000000007</c:v>
                </c:pt>
                <c:pt idx="18">
                  <c:v>0.92698499999999995</c:v>
                </c:pt>
                <c:pt idx="19">
                  <c:v>0.62738000000000005</c:v>
                </c:pt>
                <c:pt idx="20">
                  <c:v>0.83373000000000008</c:v>
                </c:pt>
                <c:pt idx="21">
                  <c:v>0.77460499999999999</c:v>
                </c:pt>
                <c:pt idx="22">
                  <c:v>0.75952750000000002</c:v>
                </c:pt>
                <c:pt idx="23">
                  <c:v>0.77936749999999999</c:v>
                </c:pt>
                <c:pt idx="24">
                  <c:v>0.95754000000000006</c:v>
                </c:pt>
                <c:pt idx="25">
                  <c:v>0.83531500000000003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22-47B4-9300-E2CB0CEC1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06568"/>
        <c:axId val="493414768"/>
      </c:scatterChart>
      <c:catAx>
        <c:axId val="49340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14768"/>
        <c:crosses val="autoZero"/>
        <c:auto val="1"/>
        <c:lblAlgn val="ctr"/>
        <c:lblOffset val="100"/>
        <c:noMultiLvlLbl val="0"/>
      </c:catAx>
      <c:valAx>
        <c:axId val="493414768"/>
        <c:scaling>
          <c:orientation val="minMax"/>
          <c:max val="1"/>
          <c:min val="0.5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406568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8185112466673"/>
          <c:y val="3.1317171717171716E-2"/>
          <c:w val="0.8020131658915024"/>
          <c:h val="0.86866464646464647"/>
        </c:manualLayout>
      </c:layout>
      <c:scatterChart>
        <c:scatterStyle val="lineMarker"/>
        <c:varyColors val="0"/>
        <c:ser>
          <c:idx val="0"/>
          <c:order val="0"/>
          <c:tx>
            <c:v>sham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Plots!$AT$2:$AT$25</c:f>
              <c:numCache>
                <c:formatCode>0.00</c:formatCode>
                <c:ptCount val="24"/>
                <c:pt idx="0">
                  <c:v>0.20887695062675871</c:v>
                </c:pt>
                <c:pt idx="1">
                  <c:v>0.53526161022105057</c:v>
                </c:pt>
                <c:pt idx="2">
                  <c:v>-0.12818488204140588</c:v>
                </c:pt>
                <c:pt idx="3">
                  <c:v>-0.44546156817303983</c:v>
                </c:pt>
                <c:pt idx="4">
                  <c:v>-1.5208938327508914E-2</c:v>
                </c:pt>
                <c:pt idx="5">
                  <c:v>0.18441887469650586</c:v>
                </c:pt>
                <c:pt idx="6">
                  <c:v>-8.6260926933861004E-2</c:v>
                </c:pt>
                <c:pt idx="7">
                  <c:v>0.1804026845637583</c:v>
                </c:pt>
                <c:pt idx="8">
                  <c:v>-5.2291192282299725E-2</c:v>
                </c:pt>
                <c:pt idx="9">
                  <c:v>-0.25809980644618369</c:v>
                </c:pt>
                <c:pt idx="10">
                  <c:v>-0.52904074575251847</c:v>
                </c:pt>
                <c:pt idx="11">
                  <c:v>0.38793309438470724</c:v>
                </c:pt>
                <c:pt idx="12">
                  <c:v>-0.18936600306278706</c:v>
                </c:pt>
                <c:pt idx="13">
                  <c:v>1.2026543749503298</c:v>
                </c:pt>
                <c:pt idx="14">
                  <c:v>-0.20244308007162959</c:v>
                </c:pt>
                <c:pt idx="15">
                  <c:v>0.16486251941171104</c:v>
                </c:pt>
                <c:pt idx="16">
                  <c:v>-0.10766643670231113</c:v>
                </c:pt>
                <c:pt idx="17">
                  <c:v>-4.2155596105435511E-2</c:v>
                </c:pt>
                <c:pt idx="18">
                  <c:v>2.710631307204947E-3</c:v>
                </c:pt>
                <c:pt idx="19">
                  <c:v>-0.44044265795250648</c:v>
                </c:pt>
                <c:pt idx="20">
                  <c:v>0.53378900306640764</c:v>
                </c:pt>
                <c:pt idx="21">
                  <c:v>1.9669885947720234E-2</c:v>
                </c:pt>
                <c:pt idx="22">
                  <c:v>-0.31819264448336249</c:v>
                </c:pt>
                <c:pt idx="23">
                  <c:v>0.18999347400478572</c:v>
                </c:pt>
              </c:numCache>
            </c:numRef>
          </c:xVal>
          <c:yVal>
            <c:numRef>
              <c:f>Plots!$AU$2:$AU$25</c:f>
              <c:numCache>
                <c:formatCode>0.00</c:formatCode>
                <c:ptCount val="24"/>
                <c:pt idx="0">
                  <c:v>0.10043360317833283</c:v>
                </c:pt>
                <c:pt idx="1">
                  <c:v>0.11780506523407519</c:v>
                </c:pt>
                <c:pt idx="2">
                  <c:v>-4.2897197416039812E-2</c:v>
                </c:pt>
                <c:pt idx="3">
                  <c:v>-0.35747211152890035</c:v>
                </c:pt>
                <c:pt idx="4">
                  <c:v>-0.21467937309834095</c:v>
                </c:pt>
                <c:pt idx="5">
                  <c:v>0.5172927241962777</c:v>
                </c:pt>
                <c:pt idx="6">
                  <c:v>0.32779721689214236</c:v>
                </c:pt>
                <c:pt idx="7">
                  <c:v>0.51729361702127652</c:v>
                </c:pt>
                <c:pt idx="8">
                  <c:v>-6.9497947584464703E-2</c:v>
                </c:pt>
                <c:pt idx="9">
                  <c:v>-0.14607025068935053</c:v>
                </c:pt>
                <c:pt idx="10">
                  <c:v>8.214763769768485E-2</c:v>
                </c:pt>
                <c:pt idx="11">
                  <c:v>-9.9536482058658948E-2</c:v>
                </c:pt>
                <c:pt idx="12">
                  <c:v>0.11988439663699313</c:v>
                </c:pt>
                <c:pt idx="13">
                  <c:v>0.12963295122865959</c:v>
                </c:pt>
                <c:pt idx="14">
                  <c:v>0.15599449298980073</c:v>
                </c:pt>
                <c:pt idx="15">
                  <c:v>0.2989170710716933</c:v>
                </c:pt>
                <c:pt idx="16">
                  <c:v>0.16701473834954372</c:v>
                </c:pt>
                <c:pt idx="17">
                  <c:v>0.60030296472624967</c:v>
                </c:pt>
                <c:pt idx="18">
                  <c:v>9.9539584851256357E-2</c:v>
                </c:pt>
                <c:pt idx="19">
                  <c:v>2.8714229713837636E-2</c:v>
                </c:pt>
                <c:pt idx="20">
                  <c:v>2.21733353662521E-2</c:v>
                </c:pt>
                <c:pt idx="21">
                  <c:v>0.23625264857229333</c:v>
                </c:pt>
                <c:pt idx="22">
                  <c:v>0.27669248460176044</c:v>
                </c:pt>
                <c:pt idx="23">
                  <c:v>0.22830822855720156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9F-44BE-B268-DECF6103DB8C}"/>
            </c:ext>
          </c:extLst>
        </c:ser>
        <c:ser>
          <c:idx val="1"/>
          <c:order val="1"/>
          <c:tx>
            <c:v>active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317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Plots!$AT$31:$AT$56</c:f>
              <c:numCache>
                <c:formatCode>0.00</c:formatCode>
                <c:ptCount val="26"/>
                <c:pt idx="0">
                  <c:v>-5.5851159662250627E-2</c:v>
                </c:pt>
                <c:pt idx="1">
                  <c:v>1.0699273977837098E-2</c:v>
                </c:pt>
                <c:pt idx="2">
                  <c:v>-0.21717866422130527</c:v>
                </c:pt>
                <c:pt idx="3">
                  <c:v>-0.30294667342055159</c:v>
                </c:pt>
                <c:pt idx="4">
                  <c:v>-0.26032485622586798</c:v>
                </c:pt>
                <c:pt idx="5">
                  <c:v>-0.12910843241165326</c:v>
                </c:pt>
                <c:pt idx="6">
                  <c:v>9.2914576317778774E-2</c:v>
                </c:pt>
                <c:pt idx="7">
                  <c:v>-2.5896150850222566E-2</c:v>
                </c:pt>
                <c:pt idx="8">
                  <c:v>-0.17580972869606792</c:v>
                </c:pt>
                <c:pt idx="9">
                  <c:v>-6.0245599410048478E-2</c:v>
                </c:pt>
                <c:pt idx="10">
                  <c:v>0.29806684020281526</c:v>
                </c:pt>
                <c:pt idx="11">
                  <c:v>-0.10021339892985159</c:v>
                </c:pt>
                <c:pt idx="12">
                  <c:v>-0.12020092583472863</c:v>
                </c:pt>
                <c:pt idx="13">
                  <c:v>0.72017267946056762</c:v>
                </c:pt>
                <c:pt idx="14">
                  <c:v>0.15210960163138698</c:v>
                </c:pt>
                <c:pt idx="15">
                  <c:v>0.18829035148859918</c:v>
                </c:pt>
                <c:pt idx="16">
                  <c:v>-3.8195094551582098E-2</c:v>
                </c:pt>
                <c:pt idx="17">
                  <c:v>-0.2262425080682342</c:v>
                </c:pt>
                <c:pt idx="18">
                  <c:v>-0.14282422520066052</c:v>
                </c:pt>
                <c:pt idx="19">
                  <c:v>-3.851947279754242E-2</c:v>
                </c:pt>
                <c:pt idx="20">
                  <c:v>0.17624331285912409</c:v>
                </c:pt>
                <c:pt idx="21">
                  <c:v>0.18270493340836591</c:v>
                </c:pt>
                <c:pt idx="22">
                  <c:v>-3.4491315136476519E-2</c:v>
                </c:pt>
                <c:pt idx="23">
                  <c:v>-0.11206896551724133</c:v>
                </c:pt>
                <c:pt idx="24">
                  <c:v>-3.1275303643724661E-2</c:v>
                </c:pt>
                <c:pt idx="25">
                  <c:v>-0.20448359433258756</c:v>
                </c:pt>
              </c:numCache>
            </c:numRef>
          </c:xVal>
          <c:yVal>
            <c:numRef>
              <c:f>Plots!$AU$31:$AU$56</c:f>
              <c:numCache>
                <c:formatCode>0.00</c:formatCode>
                <c:ptCount val="26"/>
                <c:pt idx="0">
                  <c:v>0.17671895755582256</c:v>
                </c:pt>
                <c:pt idx="1">
                  <c:v>-4.4209384323298129E-2</c:v>
                </c:pt>
                <c:pt idx="2">
                  <c:v>-6.1173533083645593E-2</c:v>
                </c:pt>
                <c:pt idx="3">
                  <c:v>0.52804930485882173</c:v>
                </c:pt>
                <c:pt idx="4">
                  <c:v>0.22016615454648902</c:v>
                </c:pt>
                <c:pt idx="5">
                  <c:v>0.35821641360753409</c:v>
                </c:pt>
                <c:pt idx="6">
                  <c:v>-0.20617789051632429</c:v>
                </c:pt>
                <c:pt idx="7">
                  <c:v>-0.3061726113472556</c:v>
                </c:pt>
                <c:pt idx="8">
                  <c:v>1.9611447478774302E-2</c:v>
                </c:pt>
                <c:pt idx="9">
                  <c:v>0.28084531305690863</c:v>
                </c:pt>
                <c:pt idx="10">
                  <c:v>0.28559618887487725</c:v>
                </c:pt>
                <c:pt idx="11">
                  <c:v>0.14142358618156314</c:v>
                </c:pt>
                <c:pt idx="12">
                  <c:v>0.22308478988471547</c:v>
                </c:pt>
                <c:pt idx="13">
                  <c:v>0.17460732129445189</c:v>
                </c:pt>
                <c:pt idx="14">
                  <c:v>0.63310146412595825</c:v>
                </c:pt>
                <c:pt idx="15">
                  <c:v>0.3508656103286385</c:v>
                </c:pt>
                <c:pt idx="16">
                  <c:v>0.65947588680749303</c:v>
                </c:pt>
                <c:pt idx="17">
                  <c:v>7.8325296954016466E-2</c:v>
                </c:pt>
                <c:pt idx="18">
                  <c:v>0.39002797331775851</c:v>
                </c:pt>
                <c:pt idx="19">
                  <c:v>8.21119453742849E-2</c:v>
                </c:pt>
                <c:pt idx="20">
                  <c:v>0.36991748682771641</c:v>
                </c:pt>
                <c:pt idx="21">
                  <c:v>0.18023178720131527</c:v>
                </c:pt>
                <c:pt idx="22">
                  <c:v>0.37702209678529619</c:v>
                </c:pt>
                <c:pt idx="23">
                  <c:v>-2.4142252113636742E-2</c:v>
                </c:pt>
                <c:pt idx="24">
                  <c:v>1.1496261254387306</c:v>
                </c:pt>
                <c:pt idx="25">
                  <c:v>0.15771731278593792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9F-44BE-B268-DECF6103DB8C}"/>
            </c:ext>
          </c:extLst>
        </c:ser>
        <c:ser>
          <c:idx val="2"/>
          <c:order val="2"/>
          <c:tx>
            <c:v>shamB0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Plots!$AU$29</c:f>
                <c:numCache>
                  <c:formatCode>General</c:formatCode>
                  <c:ptCount val="1"/>
                  <c:pt idx="0">
                    <c:v>9.7788200000000006E-2</c:v>
                  </c:pt>
                </c:numCache>
              </c:numRef>
            </c:plus>
            <c:minus>
              <c:numRef>
                <c:f>Plots!$AU$29</c:f>
                <c:numCache>
                  <c:formatCode>General</c:formatCode>
                  <c:ptCount val="1"/>
                  <c:pt idx="0">
                    <c:v>9.7788200000000006E-2</c:v>
                  </c:pt>
                </c:numCache>
              </c:numRef>
            </c:minus>
            <c:spPr>
              <a:noFill/>
              <a:ln w="63500" cap="flat" cmpd="sng" algn="ctr">
                <a:solidFill>
                  <a:schemeClr val="accent1">
                    <a:lumMod val="50000"/>
                    <a:alpha val="80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Lit>
              <c:formatCode>General</c:formatCode>
              <c:ptCount val="1"/>
              <c:pt idx="0">
                <c:v>-0.01</c:v>
              </c:pt>
            </c:numLit>
          </c:xVal>
          <c:yVal>
            <c:numRef>
              <c:f>Plots!$AU$28</c:f>
              <c:numCache>
                <c:formatCode>0%</c:formatCode>
                <c:ptCount val="1"/>
                <c:pt idx="0">
                  <c:v>0.12559999999999999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9F-44BE-B268-DECF6103DB8C}"/>
            </c:ext>
          </c:extLst>
        </c:ser>
        <c:ser>
          <c:idx val="3"/>
          <c:order val="3"/>
          <c:tx>
            <c:v>activeB0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Plots!$AU$60</c:f>
                <c:numCache>
                  <c:formatCode>General</c:formatCode>
                  <c:ptCount val="1"/>
                  <c:pt idx="0">
                    <c:v>0.12252879999999999</c:v>
                  </c:pt>
                </c:numCache>
              </c:numRef>
            </c:plus>
            <c:minus>
              <c:numRef>
                <c:f>Plots!$AU$60</c:f>
                <c:numCache>
                  <c:formatCode>General</c:formatCode>
                  <c:ptCount val="1"/>
                  <c:pt idx="0">
                    <c:v>0.12252879999999999</c:v>
                  </c:pt>
                </c:numCache>
              </c:numRef>
            </c:minus>
            <c:spPr>
              <a:noFill/>
              <a:ln w="63500" cap="flat" cmpd="sng" algn="ctr">
                <a:solidFill>
                  <a:srgbClr val="FF0000">
                    <a:alpha val="80000"/>
                  </a:srgbClr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Lit>
              <c:formatCode>General</c:formatCode>
              <c:ptCount val="1"/>
              <c:pt idx="0">
                <c:v>0.01</c:v>
              </c:pt>
            </c:numLit>
          </c:xVal>
          <c:yVal>
            <c:numRef>
              <c:f>Plots!$AU$59</c:f>
              <c:numCache>
                <c:formatCode>0%</c:formatCode>
                <c:ptCount val="1"/>
                <c:pt idx="0">
                  <c:v>0.23927000000000001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49F-44BE-B268-DECF6103D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09936"/>
        <c:axId val="570104688"/>
      </c:scatterChart>
      <c:valAx>
        <c:axId val="570109936"/>
        <c:scaling>
          <c:orientation val="minMax"/>
          <c:max val="1.22"/>
          <c:min val="-0.60000000000000009"/>
        </c:scaling>
        <c:delete val="0"/>
        <c:axPos val="b"/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4688"/>
        <c:crosses val="autoZero"/>
        <c:crossBetween val="midCat"/>
        <c:majorUnit val="0.30000000000000004"/>
      </c:valAx>
      <c:valAx>
        <c:axId val="570104688"/>
        <c:scaling>
          <c:orientation val="minMax"/>
          <c:max val="1.2"/>
          <c:min val="-0.4"/>
        </c:scaling>
        <c:delete val="0"/>
        <c:axPos val="l"/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8185112466673"/>
          <c:y val="3.1317171717171716E-2"/>
          <c:w val="0.80511869350003484"/>
          <c:h val="0.86866464646464647"/>
        </c:manualLayout>
      </c:layout>
      <c:scatterChart>
        <c:scatterStyle val="lineMarker"/>
        <c:varyColors val="0"/>
        <c:ser>
          <c:idx val="0"/>
          <c:order val="0"/>
          <c:tx>
            <c:v>sham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Plots!$AT$2:$AT$25</c:f>
              <c:numCache>
                <c:formatCode>0.00</c:formatCode>
                <c:ptCount val="24"/>
                <c:pt idx="0">
                  <c:v>0.20887695062675871</c:v>
                </c:pt>
                <c:pt idx="1">
                  <c:v>0.53526161022105057</c:v>
                </c:pt>
                <c:pt idx="2">
                  <c:v>-0.12818488204140588</c:v>
                </c:pt>
                <c:pt idx="3">
                  <c:v>-0.44546156817303983</c:v>
                </c:pt>
                <c:pt idx="4">
                  <c:v>-1.5208938327508914E-2</c:v>
                </c:pt>
                <c:pt idx="5">
                  <c:v>0.18441887469650586</c:v>
                </c:pt>
                <c:pt idx="6">
                  <c:v>-8.6260926933861004E-2</c:v>
                </c:pt>
                <c:pt idx="7">
                  <c:v>0.1804026845637583</c:v>
                </c:pt>
                <c:pt idx="8">
                  <c:v>-5.2291192282299725E-2</c:v>
                </c:pt>
                <c:pt idx="9">
                  <c:v>-0.25809980644618369</c:v>
                </c:pt>
                <c:pt idx="10">
                  <c:v>-0.52904074575251847</c:v>
                </c:pt>
                <c:pt idx="11">
                  <c:v>0.38793309438470724</c:v>
                </c:pt>
                <c:pt idx="12">
                  <c:v>-0.18936600306278706</c:v>
                </c:pt>
                <c:pt idx="13">
                  <c:v>1.2026543749503298</c:v>
                </c:pt>
                <c:pt idx="14">
                  <c:v>-0.20244308007162959</c:v>
                </c:pt>
                <c:pt idx="15">
                  <c:v>0.16486251941171104</c:v>
                </c:pt>
                <c:pt idx="16">
                  <c:v>-0.10766643670231113</c:v>
                </c:pt>
                <c:pt idx="17">
                  <c:v>-4.2155596105435511E-2</c:v>
                </c:pt>
                <c:pt idx="18">
                  <c:v>2.710631307204947E-3</c:v>
                </c:pt>
                <c:pt idx="19">
                  <c:v>-0.44044265795250648</c:v>
                </c:pt>
                <c:pt idx="20">
                  <c:v>0.53378900306640764</c:v>
                </c:pt>
                <c:pt idx="21">
                  <c:v>1.9669885947720234E-2</c:v>
                </c:pt>
                <c:pt idx="22">
                  <c:v>-0.31819264448336249</c:v>
                </c:pt>
                <c:pt idx="23">
                  <c:v>0.18999347400478572</c:v>
                </c:pt>
              </c:numCache>
            </c:numRef>
          </c:xVal>
          <c:yVal>
            <c:numRef>
              <c:f>Plots!$AW$2:$AW$25</c:f>
              <c:numCache>
                <c:formatCode>0.00</c:formatCode>
                <c:ptCount val="24"/>
                <c:pt idx="0">
                  <c:v>0.13</c:v>
                </c:pt>
                <c:pt idx="1">
                  <c:v>0.38</c:v>
                </c:pt>
                <c:pt idx="2">
                  <c:v>0.18</c:v>
                </c:pt>
                <c:pt idx="3">
                  <c:v>-0.16</c:v>
                </c:pt>
                <c:pt idx="4">
                  <c:v>0.22</c:v>
                </c:pt>
                <c:pt idx="5">
                  <c:v>0.03</c:v>
                </c:pt>
                <c:pt idx="6">
                  <c:v>0.23</c:v>
                </c:pt>
                <c:pt idx="7">
                  <c:v>0.21</c:v>
                </c:pt>
                <c:pt idx="8">
                  <c:v>0.04</c:v>
                </c:pt>
                <c:pt idx="9">
                  <c:v>0.01</c:v>
                </c:pt>
                <c:pt idx="10">
                  <c:v>7.0000000000000007E-2</c:v>
                </c:pt>
                <c:pt idx="11">
                  <c:v>0.01</c:v>
                </c:pt>
                <c:pt idx="12">
                  <c:v>0.2</c:v>
                </c:pt>
                <c:pt idx="13">
                  <c:v>0.05</c:v>
                </c:pt>
                <c:pt idx="14">
                  <c:v>0.16</c:v>
                </c:pt>
                <c:pt idx="15">
                  <c:v>0.16</c:v>
                </c:pt>
                <c:pt idx="16">
                  <c:v>0.23</c:v>
                </c:pt>
                <c:pt idx="17">
                  <c:v>0.2</c:v>
                </c:pt>
                <c:pt idx="18">
                  <c:v>0.1</c:v>
                </c:pt>
                <c:pt idx="19">
                  <c:v>0.13</c:v>
                </c:pt>
                <c:pt idx="20">
                  <c:v>0.22</c:v>
                </c:pt>
                <c:pt idx="21">
                  <c:v>0.18</c:v>
                </c:pt>
                <c:pt idx="22">
                  <c:v>-0.05</c:v>
                </c:pt>
                <c:pt idx="23">
                  <c:v>0.21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5-46C4-A480-4BFD73747190}"/>
            </c:ext>
          </c:extLst>
        </c:ser>
        <c:ser>
          <c:idx val="1"/>
          <c:order val="1"/>
          <c:tx>
            <c:v>active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317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Plots!$AT$31:$AT$56</c:f>
              <c:numCache>
                <c:formatCode>0.00</c:formatCode>
                <c:ptCount val="26"/>
                <c:pt idx="0">
                  <c:v>-5.5851159662250627E-2</c:v>
                </c:pt>
                <c:pt idx="1">
                  <c:v>1.0699273977837098E-2</c:v>
                </c:pt>
                <c:pt idx="2">
                  <c:v>-0.21717866422130527</c:v>
                </c:pt>
                <c:pt idx="3">
                  <c:v>-0.30294667342055159</c:v>
                </c:pt>
                <c:pt idx="4">
                  <c:v>-0.26032485622586798</c:v>
                </c:pt>
                <c:pt idx="5">
                  <c:v>-0.12910843241165326</c:v>
                </c:pt>
                <c:pt idx="6">
                  <c:v>9.2914576317778774E-2</c:v>
                </c:pt>
                <c:pt idx="7">
                  <c:v>-2.5896150850222566E-2</c:v>
                </c:pt>
                <c:pt idx="8">
                  <c:v>-0.17580972869606792</c:v>
                </c:pt>
                <c:pt idx="9">
                  <c:v>-6.0245599410048478E-2</c:v>
                </c:pt>
                <c:pt idx="10">
                  <c:v>0.29806684020281526</c:v>
                </c:pt>
                <c:pt idx="11">
                  <c:v>-0.10021339892985159</c:v>
                </c:pt>
                <c:pt idx="12">
                  <c:v>-0.12020092583472863</c:v>
                </c:pt>
                <c:pt idx="13">
                  <c:v>0.72017267946056762</c:v>
                </c:pt>
                <c:pt idx="14">
                  <c:v>0.15210960163138698</c:v>
                </c:pt>
                <c:pt idx="15">
                  <c:v>0.18829035148859918</c:v>
                </c:pt>
                <c:pt idx="16">
                  <c:v>-3.8195094551582098E-2</c:v>
                </c:pt>
                <c:pt idx="17">
                  <c:v>-0.2262425080682342</c:v>
                </c:pt>
                <c:pt idx="18">
                  <c:v>-0.14282422520066052</c:v>
                </c:pt>
                <c:pt idx="19">
                  <c:v>-3.851947279754242E-2</c:v>
                </c:pt>
                <c:pt idx="20">
                  <c:v>0.17624331285912409</c:v>
                </c:pt>
                <c:pt idx="21">
                  <c:v>0.18270493340836591</c:v>
                </c:pt>
                <c:pt idx="22">
                  <c:v>-3.4491315136476519E-2</c:v>
                </c:pt>
                <c:pt idx="23">
                  <c:v>-0.11206896551724133</c:v>
                </c:pt>
                <c:pt idx="24">
                  <c:v>-3.1275303643724661E-2</c:v>
                </c:pt>
                <c:pt idx="25">
                  <c:v>-0.20448359433258756</c:v>
                </c:pt>
              </c:numCache>
            </c:numRef>
          </c:xVal>
          <c:yVal>
            <c:numRef>
              <c:f>Plots!$AW$31:$AW$56</c:f>
              <c:numCache>
                <c:formatCode>0.00</c:formatCode>
                <c:ptCount val="26"/>
                <c:pt idx="0">
                  <c:v>0.28000000000000003</c:v>
                </c:pt>
                <c:pt idx="1">
                  <c:v>0.24</c:v>
                </c:pt>
                <c:pt idx="2">
                  <c:v>0</c:v>
                </c:pt>
                <c:pt idx="3">
                  <c:v>0.22</c:v>
                </c:pt>
                <c:pt idx="4">
                  <c:v>0.39</c:v>
                </c:pt>
                <c:pt idx="5">
                  <c:v>0.28999999999999998</c:v>
                </c:pt>
                <c:pt idx="6">
                  <c:v>0.24</c:v>
                </c:pt>
                <c:pt idx="7">
                  <c:v>0.1</c:v>
                </c:pt>
                <c:pt idx="8">
                  <c:v>0.15</c:v>
                </c:pt>
                <c:pt idx="9">
                  <c:v>0.15</c:v>
                </c:pt>
                <c:pt idx="10">
                  <c:v>0.34</c:v>
                </c:pt>
                <c:pt idx="11">
                  <c:v>0.33</c:v>
                </c:pt>
                <c:pt idx="12">
                  <c:v>0.16</c:v>
                </c:pt>
                <c:pt idx="13">
                  <c:v>0.25</c:v>
                </c:pt>
                <c:pt idx="14">
                  <c:v>0.36</c:v>
                </c:pt>
                <c:pt idx="15">
                  <c:v>0.42</c:v>
                </c:pt>
                <c:pt idx="16">
                  <c:v>0.11</c:v>
                </c:pt>
                <c:pt idx="17">
                  <c:v>0.21</c:v>
                </c:pt>
                <c:pt idx="18">
                  <c:v>0.37</c:v>
                </c:pt>
                <c:pt idx="19">
                  <c:v>0.02</c:v>
                </c:pt>
                <c:pt idx="20">
                  <c:v>0.31</c:v>
                </c:pt>
                <c:pt idx="21">
                  <c:v>0.24</c:v>
                </c:pt>
                <c:pt idx="22">
                  <c:v>0.18</c:v>
                </c:pt>
                <c:pt idx="23">
                  <c:v>0.19</c:v>
                </c:pt>
                <c:pt idx="24">
                  <c:v>0.42</c:v>
                </c:pt>
                <c:pt idx="2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5-46C4-A480-4BFD73747190}"/>
            </c:ext>
          </c:extLst>
        </c:ser>
        <c:ser>
          <c:idx val="2"/>
          <c:order val="2"/>
          <c:tx>
            <c:v>shamB0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Plots!$AW$27</c:f>
                <c:numCache>
                  <c:formatCode>General</c:formatCode>
                  <c:ptCount val="1"/>
                  <c:pt idx="0">
                    <c:v>4.8448432637186511E-2</c:v>
                  </c:pt>
                </c:numCache>
              </c:numRef>
            </c:plus>
            <c:minus>
              <c:numRef>
                <c:f>Plots!$AW$27</c:f>
                <c:numCache>
                  <c:formatCode>General</c:formatCode>
                  <c:ptCount val="1"/>
                  <c:pt idx="0">
                    <c:v>4.8448432637186511E-2</c:v>
                  </c:pt>
                </c:numCache>
              </c:numRef>
            </c:minus>
            <c:spPr>
              <a:noFill/>
              <a:ln w="63500" cap="flat" cmpd="sng" algn="ctr">
                <a:solidFill>
                  <a:schemeClr val="accent1">
                    <a:lumMod val="50000"/>
                    <a:alpha val="80000"/>
                  </a:schemeClr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Lit>
              <c:formatCode>General</c:formatCode>
              <c:ptCount val="1"/>
              <c:pt idx="0">
                <c:v>-0.01</c:v>
              </c:pt>
            </c:numLit>
          </c:xVal>
          <c:yVal>
            <c:numRef>
              <c:f>Plots!$AW$26</c:f>
              <c:numCache>
                <c:formatCode>0%</c:formatCode>
                <c:ptCount val="1"/>
                <c:pt idx="0">
                  <c:v>0.13083333333333336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E5-46C4-A480-4BFD73747190}"/>
            </c:ext>
          </c:extLst>
        </c:ser>
        <c:ser>
          <c:idx val="3"/>
          <c:order val="3"/>
          <c:tx>
            <c:v>activeB0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1"/>
            <c:plus>
              <c:numRef>
                <c:f>Plots!$AW$58</c:f>
                <c:numCache>
                  <c:formatCode>General</c:formatCode>
                  <c:ptCount val="1"/>
                  <c:pt idx="0">
                    <c:v>4.5583245676350588E-2</c:v>
                  </c:pt>
                </c:numCache>
              </c:numRef>
            </c:plus>
            <c:minus>
              <c:numRef>
                <c:f>Plots!$AW$58</c:f>
                <c:numCache>
                  <c:formatCode>General</c:formatCode>
                  <c:ptCount val="1"/>
                  <c:pt idx="0">
                    <c:v>4.5583245676350588E-2</c:v>
                  </c:pt>
                </c:numCache>
              </c:numRef>
            </c:minus>
            <c:spPr>
              <a:noFill/>
              <a:ln w="63500" cap="flat" cmpd="sng" algn="ctr">
                <a:solidFill>
                  <a:srgbClr val="FF0000">
                    <a:alpha val="80000"/>
                  </a:srgbClr>
                </a:solidFill>
                <a:round/>
                <a:headEnd w="lg" len="lg"/>
                <a:tailEnd w="lg" len="lg"/>
              </a:ln>
              <a:effectLst/>
            </c:spPr>
          </c:errBars>
          <c:xVal>
            <c:numLit>
              <c:formatCode>General</c:formatCode>
              <c:ptCount val="1"/>
              <c:pt idx="0">
                <c:v>0.01</c:v>
              </c:pt>
            </c:numLit>
          </c:xVal>
          <c:yVal>
            <c:numRef>
              <c:f>Plots!$AW$57</c:f>
              <c:numCache>
                <c:formatCode>0%</c:formatCode>
                <c:ptCount val="1"/>
                <c:pt idx="0">
                  <c:v>0.23884615384615385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E5-46C4-A480-4BFD73747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0109936"/>
        <c:axId val="570104688"/>
      </c:scatterChart>
      <c:valAx>
        <c:axId val="570109936"/>
        <c:scaling>
          <c:orientation val="minMax"/>
          <c:max val="1.22"/>
          <c:min val="-0.60000000000000009"/>
        </c:scaling>
        <c:delete val="0"/>
        <c:axPos val="b"/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4688"/>
        <c:crosses val="autoZero"/>
        <c:crossBetween val="midCat"/>
        <c:majorUnit val="0.30000000000000004"/>
      </c:valAx>
      <c:valAx>
        <c:axId val="570104688"/>
        <c:scaling>
          <c:orientation val="minMax"/>
          <c:max val="0.45"/>
          <c:min val="-0.16000000000000003"/>
        </c:scaling>
        <c:delete val="0"/>
        <c:axPos val="l"/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10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20241</xdr:colOff>
      <xdr:row>61</xdr:row>
      <xdr:rowOff>121973</xdr:rowOff>
    </xdr:from>
    <xdr:to>
      <xdr:col>23</xdr:col>
      <xdr:colOff>144910</xdr:colOff>
      <xdr:row>78</xdr:row>
      <xdr:rowOff>123473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287074</xdr:colOff>
      <xdr:row>61</xdr:row>
      <xdr:rowOff>29898</xdr:rowOff>
    </xdr:from>
    <xdr:to>
      <xdr:col>40</xdr:col>
      <xdr:colOff>416505</xdr:colOff>
      <xdr:row>78</xdr:row>
      <xdr:rowOff>31398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337609</xdr:colOff>
      <xdr:row>61</xdr:row>
      <xdr:rowOff>51858</xdr:rowOff>
    </xdr:from>
    <xdr:to>
      <xdr:col>32</xdr:col>
      <xdr:colOff>176528</xdr:colOff>
      <xdr:row>78</xdr:row>
      <xdr:rowOff>53358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201083</xdr:colOff>
      <xdr:row>61</xdr:row>
      <xdr:rowOff>153457</xdr:rowOff>
    </xdr:from>
    <xdr:to>
      <xdr:col>10</xdr:col>
      <xdr:colOff>64154</xdr:colOff>
      <xdr:row>78</xdr:row>
      <xdr:rowOff>154957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582991</xdr:colOff>
      <xdr:row>62</xdr:row>
      <xdr:rowOff>95928</xdr:rowOff>
    </xdr:from>
    <xdr:to>
      <xdr:col>49</xdr:col>
      <xdr:colOff>62341</xdr:colOff>
      <xdr:row>77</xdr:row>
      <xdr:rowOff>118428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49</xdr:col>
      <xdr:colOff>168729</xdr:colOff>
      <xdr:row>62</xdr:row>
      <xdr:rowOff>95250</xdr:rowOff>
    </xdr:from>
    <xdr:to>
      <xdr:col>55</xdr:col>
      <xdr:colOff>567242</xdr:colOff>
      <xdr:row>77</xdr:row>
      <xdr:rowOff>117750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P61"/>
  <sheetViews>
    <sheetView tabSelected="1" zoomScale="80" zoomScaleNormal="80" workbookViewId="0">
      <selection activeCell="H44" sqref="H44"/>
    </sheetView>
  </sheetViews>
  <sheetFormatPr defaultRowHeight="15" x14ac:dyDescent="0.25"/>
  <cols>
    <col min="1" max="1" width="7.85546875" customWidth="1"/>
    <col min="3" max="3" width="5.5703125" customWidth="1"/>
    <col min="4" max="4" width="7.7109375" customWidth="1"/>
    <col min="5" max="5" width="6.42578125" customWidth="1"/>
    <col min="6" max="6" width="3.85546875" customWidth="1"/>
    <col min="7" max="7" width="10" bestFit="1" customWidth="1"/>
    <col min="8" max="8" width="10" customWidth="1"/>
    <col min="9" max="18" width="5.7109375" customWidth="1"/>
    <col min="19" max="19" width="7.42578125" customWidth="1"/>
    <col min="20" max="21" width="8" customWidth="1"/>
    <col min="22" max="22" width="8.5703125" customWidth="1"/>
    <col min="23" max="23" width="7.42578125" customWidth="1"/>
    <col min="24" max="31" width="8" customWidth="1"/>
    <col min="32" max="33" width="8.5703125" customWidth="1"/>
    <col min="35" max="35" width="8" customWidth="1"/>
    <col min="36" max="36" width="8.5703125" customWidth="1"/>
    <col min="37" max="39" width="8.5703125" style="1" customWidth="1"/>
    <col min="40" max="40" width="8.5703125" customWidth="1"/>
    <col min="43" max="43" width="9.5703125" bestFit="1" customWidth="1"/>
    <col min="44" max="44" width="8.5703125" customWidth="1"/>
    <col min="46" max="46" width="8" customWidth="1"/>
    <col min="47" max="47" width="6.140625" customWidth="1"/>
    <col min="48" max="48" width="8" customWidth="1"/>
    <col min="49" max="49" width="9.85546875" customWidth="1"/>
    <col min="50" max="50" width="10.28515625" bestFit="1" customWidth="1"/>
    <col min="51" max="52" width="10.85546875" bestFit="1" customWidth="1"/>
    <col min="53" max="53" width="11.42578125" bestFit="1" customWidth="1"/>
    <col min="54" max="54" width="10.28515625" bestFit="1" customWidth="1"/>
    <col min="55" max="55" width="10.85546875" bestFit="1" customWidth="1"/>
    <col min="56" max="56" width="9.5703125" bestFit="1" customWidth="1"/>
    <col min="57" max="58" width="10.140625" bestFit="1" customWidth="1"/>
    <col min="59" max="59" width="10.7109375" bestFit="1" customWidth="1"/>
    <col min="60" max="60" width="9.5703125" bestFit="1" customWidth="1"/>
    <col min="61" max="61" width="10.140625" bestFit="1" customWidth="1"/>
    <col min="62" max="64" width="8" customWidth="1"/>
  </cols>
  <sheetData>
    <row r="1" spans="1:68" s="5" customFormat="1" ht="12" x14ac:dyDescent="0.2">
      <c r="A1" s="9" t="s">
        <v>0</v>
      </c>
      <c r="B1" s="9" t="s">
        <v>131</v>
      </c>
      <c r="C1" s="9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9" t="s">
        <v>164</v>
      </c>
      <c r="I1" s="9" t="s">
        <v>132</v>
      </c>
      <c r="J1" s="9" t="s">
        <v>133</v>
      </c>
      <c r="K1" s="9" t="s">
        <v>134</v>
      </c>
      <c r="L1" s="9" t="s">
        <v>135</v>
      </c>
      <c r="M1" s="9" t="s">
        <v>136</v>
      </c>
      <c r="N1" s="9"/>
      <c r="O1" s="9"/>
      <c r="P1" s="9"/>
      <c r="Q1" s="9"/>
      <c r="R1" s="9"/>
      <c r="S1" s="9" t="s">
        <v>6</v>
      </c>
      <c r="T1" s="9" t="s">
        <v>7</v>
      </c>
      <c r="U1" s="9" t="s">
        <v>8</v>
      </c>
      <c r="V1" s="9" t="s">
        <v>9</v>
      </c>
      <c r="W1" s="9" t="s">
        <v>10</v>
      </c>
      <c r="X1" s="9" t="s">
        <v>11</v>
      </c>
      <c r="Y1" s="9"/>
      <c r="Z1" s="9"/>
      <c r="AA1" s="9"/>
      <c r="AB1" s="9" t="s">
        <v>138</v>
      </c>
      <c r="AC1" s="9" t="s">
        <v>139</v>
      </c>
      <c r="AD1" s="9" t="s">
        <v>140</v>
      </c>
      <c r="AE1" s="9" t="s">
        <v>12</v>
      </c>
      <c r="AF1" s="9" t="s">
        <v>13</v>
      </c>
      <c r="AG1" s="9" t="s">
        <v>14</v>
      </c>
      <c r="AH1" s="9" t="s">
        <v>15</v>
      </c>
      <c r="AI1" s="9" t="s">
        <v>16</v>
      </c>
      <c r="AJ1" s="9" t="s">
        <v>17</v>
      </c>
      <c r="AK1" s="9"/>
      <c r="AL1" s="9"/>
      <c r="AM1" s="9"/>
      <c r="AN1" s="9" t="s">
        <v>149</v>
      </c>
      <c r="AO1" s="9" t="s">
        <v>150</v>
      </c>
      <c r="AP1" s="9" t="s">
        <v>151</v>
      </c>
      <c r="AQ1" s="9" t="s">
        <v>152</v>
      </c>
      <c r="AR1" s="9" t="s">
        <v>153</v>
      </c>
      <c r="AS1" s="9" t="s">
        <v>154</v>
      </c>
      <c r="AT1" s="9" t="s">
        <v>141</v>
      </c>
      <c r="AU1" s="9" t="s">
        <v>142</v>
      </c>
      <c r="AV1" s="9" t="s">
        <v>143</v>
      </c>
      <c r="AW1" s="9" t="s">
        <v>163</v>
      </c>
      <c r="AX1" s="9" t="s">
        <v>155</v>
      </c>
      <c r="AY1" s="9" t="s">
        <v>156</v>
      </c>
      <c r="AZ1" s="9" t="s">
        <v>157</v>
      </c>
      <c r="BA1" s="9" t="s">
        <v>158</v>
      </c>
      <c r="BB1" s="9" t="s">
        <v>159</v>
      </c>
      <c r="BC1" s="9" t="s">
        <v>160</v>
      </c>
      <c r="BD1" s="9" t="s">
        <v>18</v>
      </c>
      <c r="BE1" s="9" t="s">
        <v>19</v>
      </c>
      <c r="BF1" s="9" t="s">
        <v>20</v>
      </c>
      <c r="BG1" s="9" t="s">
        <v>21</v>
      </c>
      <c r="BH1" s="9" t="s">
        <v>22</v>
      </c>
      <c r="BI1" s="9" t="s">
        <v>23</v>
      </c>
      <c r="BJ1" s="9" t="s">
        <v>144</v>
      </c>
      <c r="BK1" s="9" t="s">
        <v>145</v>
      </c>
      <c r="BL1" s="9" t="s">
        <v>146</v>
      </c>
      <c r="BM1" s="10" t="s">
        <v>168</v>
      </c>
      <c r="BN1" s="10" t="s">
        <v>169</v>
      </c>
      <c r="BO1" s="10" t="s">
        <v>170</v>
      </c>
      <c r="BP1" s="10" t="s">
        <v>171</v>
      </c>
    </row>
    <row r="2" spans="1:68" s="5" customFormat="1" ht="12" x14ac:dyDescent="0.2">
      <c r="A2" s="5" t="s">
        <v>24</v>
      </c>
      <c r="B2" s="5">
        <v>0</v>
      </c>
      <c r="C2" s="5" t="s">
        <v>25</v>
      </c>
      <c r="D2" s="5" t="s">
        <v>26</v>
      </c>
      <c r="E2" s="5" t="s">
        <v>42</v>
      </c>
      <c r="F2" s="5">
        <v>21</v>
      </c>
      <c r="G2" s="5" t="s">
        <v>27</v>
      </c>
      <c r="H2" s="2" t="s">
        <v>165</v>
      </c>
      <c r="I2" s="4">
        <v>0.81111</v>
      </c>
      <c r="J2" s="4">
        <v>0.83809999999999996</v>
      </c>
      <c r="K2" s="4">
        <v>0.67618999999999996</v>
      </c>
      <c r="L2" s="4">
        <v>1</v>
      </c>
      <c r="M2" s="4">
        <f>AVERAGE(I2:L2)</f>
        <v>0.83135000000000003</v>
      </c>
      <c r="N2" s="4">
        <v>0.9</v>
      </c>
      <c r="O2" s="4">
        <v>1.9</v>
      </c>
      <c r="P2" s="4">
        <v>2.9</v>
      </c>
      <c r="Q2" s="4">
        <v>3.9</v>
      </c>
      <c r="R2" s="4">
        <v>4.9000000000000004</v>
      </c>
      <c r="S2" s="3">
        <v>1.8602000000000001</v>
      </c>
      <c r="T2" s="3">
        <v>1.8777999999999999</v>
      </c>
      <c r="U2" s="3">
        <v>1.4878</v>
      </c>
      <c r="V2" s="3">
        <v>1.5577000000000001</v>
      </c>
      <c r="W2" s="3">
        <v>1.5758000000000001</v>
      </c>
      <c r="X2" s="3">
        <v>1.8170999999999999</v>
      </c>
      <c r="Y2" s="4">
        <v>0.95</v>
      </c>
      <c r="Z2" s="4">
        <v>1.95</v>
      </c>
      <c r="AA2" s="4">
        <v>2.95</v>
      </c>
      <c r="AB2" s="4">
        <f>T2/S2-1</f>
        <v>9.4613482421244122E-3</v>
      </c>
      <c r="AC2" s="4">
        <f>V2/U2-1</f>
        <v>4.6982121252856723E-2</v>
      </c>
      <c r="AD2" s="4">
        <f>X2/W2-1</f>
        <v>0.15312856961543342</v>
      </c>
      <c r="AE2" s="3">
        <v>0.15</v>
      </c>
      <c r="AF2" s="3">
        <v>0.1</v>
      </c>
      <c r="AG2" s="3">
        <v>0.05</v>
      </c>
      <c r="AH2" s="3">
        <v>0.15</v>
      </c>
      <c r="AI2" s="3">
        <v>0</v>
      </c>
      <c r="AJ2" s="3">
        <v>0.2</v>
      </c>
      <c r="AK2" s="4">
        <f>(AF2-AE2)</f>
        <v>-4.9999999999999989E-2</v>
      </c>
      <c r="AL2" s="4">
        <f>(AH2-AG2)</f>
        <v>9.9999999999999992E-2</v>
      </c>
      <c r="AM2" s="4">
        <f>(AJ2-AI2)</f>
        <v>0.2</v>
      </c>
      <c r="AN2" s="3">
        <v>0.70362000000000002</v>
      </c>
      <c r="AO2" s="3">
        <v>0.85058999999999996</v>
      </c>
      <c r="AP2" s="3">
        <v>0.46816999999999998</v>
      </c>
      <c r="AQ2" s="3">
        <v>0.51519000000000004</v>
      </c>
      <c r="AR2" s="3">
        <v>0.49134</v>
      </c>
      <c r="AS2" s="3">
        <v>0.48097000000000001</v>
      </c>
      <c r="AT2" s="4">
        <f t="shared" ref="AT2:AT25" si="0">AO2/AN2-1</f>
        <v>0.20887695062675871</v>
      </c>
      <c r="AU2" s="4">
        <f t="shared" ref="AU2:AU25" si="1">AQ2/AP2-1</f>
        <v>0.10043360317833283</v>
      </c>
      <c r="AV2" s="4">
        <f t="shared" ref="AV2:AV25" si="2">AS2/AR2-1</f>
        <v>-2.1105548092970272E-2</v>
      </c>
      <c r="AW2" s="4">
        <v>0.13</v>
      </c>
      <c r="AX2" s="4">
        <v>2.5638999999999998</v>
      </c>
      <c r="AY2" s="4">
        <v>2.7282999999999999</v>
      </c>
      <c r="AZ2" s="4">
        <v>1.9559</v>
      </c>
      <c r="BA2" s="4">
        <v>2.0729000000000002</v>
      </c>
      <c r="BB2" s="4">
        <v>2.0670999999999999</v>
      </c>
      <c r="BC2" s="4">
        <v>2.2980999999999998</v>
      </c>
      <c r="BD2" s="4">
        <v>0.29963000000000001</v>
      </c>
      <c r="BE2" s="4">
        <v>0.53064999999999996</v>
      </c>
      <c r="BF2" s="4">
        <v>0.25866</v>
      </c>
      <c r="BG2" s="4">
        <v>0.31185000000000002</v>
      </c>
      <c r="BH2" s="4">
        <v>0.30015999999999998</v>
      </c>
      <c r="BI2" s="4">
        <v>0.46221000000000001</v>
      </c>
      <c r="BJ2" s="4">
        <f t="shared" ref="BJ2:BJ25" si="3">BE2/BD2-1</f>
        <v>0.77101758835897583</v>
      </c>
      <c r="BK2" s="4">
        <f t="shared" ref="BK2:BK25" si="4">BG2/BF2-1</f>
        <v>0.20563674321503145</v>
      </c>
      <c r="BL2" s="4">
        <f t="shared" ref="BL2:BL25" si="5">BI2/BH2-1</f>
        <v>0.53987873134328379</v>
      </c>
      <c r="BM2" s="4">
        <f>AN2/AP2-1</f>
        <v>0.50291560757844378</v>
      </c>
      <c r="BN2" s="4">
        <f>AO2/AQ2-1</f>
        <v>0.65102195306585897</v>
      </c>
      <c r="BO2" s="4">
        <f>AN2/AR2-1</f>
        <v>0.43204298449139089</v>
      </c>
      <c r="BP2" s="4">
        <f>AO2/AS2-1</f>
        <v>0.76848867912759622</v>
      </c>
    </row>
    <row r="3" spans="1:68" s="5" customFormat="1" ht="12" x14ac:dyDescent="0.2">
      <c r="A3" s="5" t="s">
        <v>28</v>
      </c>
      <c r="B3" s="5">
        <v>0</v>
      </c>
      <c r="C3" s="5" t="s">
        <v>25</v>
      </c>
      <c r="D3" s="5" t="s">
        <v>29</v>
      </c>
      <c r="E3" s="5" t="s">
        <v>173</v>
      </c>
      <c r="F3" s="5">
        <v>20</v>
      </c>
      <c r="G3" s="5" t="s">
        <v>27</v>
      </c>
      <c r="H3" s="2" t="s">
        <v>166</v>
      </c>
      <c r="I3" s="4">
        <v>1</v>
      </c>
      <c r="J3" s="4">
        <v>1</v>
      </c>
      <c r="K3" s="4">
        <v>0.95238</v>
      </c>
      <c r="L3" s="4">
        <v>1</v>
      </c>
      <c r="M3" s="4">
        <f t="shared" ref="M3:M55" si="6">AVERAGE(I3:L3)</f>
        <v>0.98809499999999995</v>
      </c>
      <c r="N3" s="4">
        <v>0.9</v>
      </c>
      <c r="O3" s="4">
        <v>1.9</v>
      </c>
      <c r="P3" s="4">
        <v>2.9</v>
      </c>
      <c r="Q3" s="4">
        <v>3.9</v>
      </c>
      <c r="R3" s="4">
        <v>4.9000000000000004</v>
      </c>
      <c r="S3" s="3">
        <v>1.5549999999999999</v>
      </c>
      <c r="T3" s="3">
        <v>1.6992</v>
      </c>
      <c r="U3" s="3">
        <v>1.2025999999999999</v>
      </c>
      <c r="V3" s="3">
        <v>1.4271</v>
      </c>
      <c r="W3" s="3">
        <v>1.1129</v>
      </c>
      <c r="X3" s="3">
        <v>1.18</v>
      </c>
      <c r="Y3" s="4">
        <v>0.95</v>
      </c>
      <c r="Z3" s="4">
        <v>1.95</v>
      </c>
      <c r="AA3" s="4">
        <v>2.95</v>
      </c>
      <c r="AB3" s="4">
        <f t="shared" ref="AB3:AB25" si="7">T3/S3-1</f>
        <v>9.2733118971061179E-2</v>
      </c>
      <c r="AC3" s="4">
        <f t="shared" ref="AC3:AC25" si="8">V3/U3-1</f>
        <v>0.18667886246466003</v>
      </c>
      <c r="AD3" s="4">
        <f t="shared" ref="AD3:AD25" si="9">X3/W3-1</f>
        <v>6.0292928385299538E-2</v>
      </c>
      <c r="AE3" s="3">
        <v>0.1</v>
      </c>
      <c r="AF3" s="3">
        <v>0.2</v>
      </c>
      <c r="AG3" s="3">
        <v>0.1</v>
      </c>
      <c r="AH3" s="3">
        <v>0.1</v>
      </c>
      <c r="AI3" s="3">
        <v>0.05</v>
      </c>
      <c r="AJ3" s="3">
        <v>0.05</v>
      </c>
      <c r="AK3" s="4">
        <f t="shared" ref="AK3:AK25" si="10">(AF3-AE3)</f>
        <v>0.1</v>
      </c>
      <c r="AL3" s="4">
        <f t="shared" ref="AL3:AL25" si="11">(AH3-AG3)</f>
        <v>0</v>
      </c>
      <c r="AM3" s="4">
        <f t="shared" ref="AM3:AM25" si="12">(AJ3-AI3)</f>
        <v>0</v>
      </c>
      <c r="AN3" s="3">
        <v>0.39448</v>
      </c>
      <c r="AO3" s="3">
        <v>0.60563</v>
      </c>
      <c r="AP3" s="3">
        <v>0.28666000000000003</v>
      </c>
      <c r="AQ3" s="3">
        <v>0.32042999999999999</v>
      </c>
      <c r="AR3" s="3">
        <v>0.27977000000000002</v>
      </c>
      <c r="AS3" s="3">
        <v>0.373</v>
      </c>
      <c r="AT3" s="4">
        <f t="shared" si="0"/>
        <v>0.53526161022105057</v>
      </c>
      <c r="AU3" s="4">
        <f t="shared" si="1"/>
        <v>0.11780506523407519</v>
      </c>
      <c r="AV3" s="4">
        <f t="shared" si="2"/>
        <v>0.33323801694248845</v>
      </c>
      <c r="AW3" s="4">
        <v>0.38</v>
      </c>
      <c r="AX3" s="4">
        <v>1.9495</v>
      </c>
      <c r="AY3" s="4">
        <v>2.3048999999999999</v>
      </c>
      <c r="AZ3" s="4">
        <v>1.4893000000000001</v>
      </c>
      <c r="BA3" s="4">
        <v>1.7475000000000001</v>
      </c>
      <c r="BB3" s="4">
        <v>1.3926000000000001</v>
      </c>
      <c r="BC3" s="4">
        <v>1.5529999999999999</v>
      </c>
      <c r="BD3" s="4">
        <v>0.17385</v>
      </c>
      <c r="BE3" s="4">
        <v>0.33881</v>
      </c>
      <c r="BF3" s="4">
        <v>0.14377000000000001</v>
      </c>
      <c r="BG3" s="4">
        <v>0.27709</v>
      </c>
      <c r="BH3" s="4">
        <v>0.18018999999999999</v>
      </c>
      <c r="BI3" s="4">
        <v>0.13345000000000001</v>
      </c>
      <c r="BJ3" s="4">
        <f t="shared" si="3"/>
        <v>0.94886396318665511</v>
      </c>
      <c r="BK3" s="4">
        <f t="shared" si="4"/>
        <v>0.92731446059678646</v>
      </c>
      <c r="BL3" s="4">
        <f t="shared" si="5"/>
        <v>-0.25939286308896159</v>
      </c>
      <c r="BM3" s="4">
        <f t="shared" ref="BM3:BM56" si="13">AN3/AP3-1</f>
        <v>0.37612502616339905</v>
      </c>
      <c r="BN3" s="4">
        <f t="shared" ref="BN3:BN56" si="14">AO3/AQ3-1</f>
        <v>0.89005398995100338</v>
      </c>
      <c r="BO3" s="4">
        <f t="shared" ref="BO3:BO56" si="15">AN3/AR3-1</f>
        <v>0.41001536976802355</v>
      </c>
      <c r="BP3" s="4">
        <f t="shared" ref="BP3:BP56" si="16">AO3/AS3-1</f>
        <v>0.62367292225201076</v>
      </c>
    </row>
    <row r="4" spans="1:68" s="5" customFormat="1" ht="12" x14ac:dyDescent="0.2">
      <c r="A4" s="5" t="s">
        <v>30</v>
      </c>
      <c r="B4" s="5">
        <v>0</v>
      </c>
      <c r="C4" s="5" t="s">
        <v>25</v>
      </c>
      <c r="D4" s="5" t="s">
        <v>31</v>
      </c>
      <c r="E4" s="5" t="s">
        <v>42</v>
      </c>
      <c r="F4" s="5">
        <v>22</v>
      </c>
      <c r="G4" s="5" t="s">
        <v>27</v>
      </c>
      <c r="H4" s="2" t="s">
        <v>167</v>
      </c>
      <c r="I4" s="4">
        <v>0.84921000000000002</v>
      </c>
      <c r="J4" s="4">
        <v>1</v>
      </c>
      <c r="K4" s="4">
        <v>0.82221999999999995</v>
      </c>
      <c r="L4" s="4">
        <v>1</v>
      </c>
      <c r="M4" s="4">
        <f t="shared" si="6"/>
        <v>0.91785749999999999</v>
      </c>
      <c r="N4" s="4">
        <v>0.9</v>
      </c>
      <c r="O4" s="4">
        <v>1.9</v>
      </c>
      <c r="P4" s="4">
        <v>2.9</v>
      </c>
      <c r="Q4" s="4">
        <v>3.9</v>
      </c>
      <c r="R4" s="4">
        <v>4.9000000000000004</v>
      </c>
      <c r="S4" s="3">
        <v>1.8349</v>
      </c>
      <c r="T4" s="3">
        <v>1.4622999999999999</v>
      </c>
      <c r="U4" s="3">
        <v>1.5390999999999999</v>
      </c>
      <c r="V4" s="3">
        <v>1.8461000000000001</v>
      </c>
      <c r="W4" s="3">
        <v>1.2764</v>
      </c>
      <c r="X4" s="3">
        <v>1.3769</v>
      </c>
      <c r="Y4" s="4">
        <v>0.95</v>
      </c>
      <c r="Z4" s="4">
        <v>1.95</v>
      </c>
      <c r="AA4" s="4">
        <v>2.95</v>
      </c>
      <c r="AB4" s="4">
        <f t="shared" si="7"/>
        <v>-0.20306283721183715</v>
      </c>
      <c r="AC4" s="4">
        <f t="shared" si="8"/>
        <v>0.19946722110324222</v>
      </c>
      <c r="AD4" s="4">
        <f t="shared" si="9"/>
        <v>7.8737073017862702E-2</v>
      </c>
      <c r="AE4" s="3">
        <v>0.05</v>
      </c>
      <c r="AF4" s="3">
        <v>0.3</v>
      </c>
      <c r="AG4" s="3">
        <v>0.1</v>
      </c>
      <c r="AH4" s="3">
        <v>0.1</v>
      </c>
      <c r="AI4" s="3">
        <v>0</v>
      </c>
      <c r="AJ4" s="3">
        <v>0.1</v>
      </c>
      <c r="AK4" s="4">
        <f t="shared" si="10"/>
        <v>0.25</v>
      </c>
      <c r="AL4" s="4">
        <f t="shared" si="11"/>
        <v>0</v>
      </c>
      <c r="AM4" s="4">
        <f t="shared" si="12"/>
        <v>0.1</v>
      </c>
      <c r="AN4" s="3">
        <v>1.0385</v>
      </c>
      <c r="AO4" s="3">
        <v>0.90537999999999996</v>
      </c>
      <c r="AP4" s="3">
        <v>0.80961000000000005</v>
      </c>
      <c r="AQ4" s="3">
        <v>0.77488000000000001</v>
      </c>
      <c r="AR4" s="3">
        <v>0.78815999999999997</v>
      </c>
      <c r="AS4" s="3">
        <v>0.96547000000000005</v>
      </c>
      <c r="AT4" s="4">
        <f t="shared" si="0"/>
        <v>-0.12818488204140588</v>
      </c>
      <c r="AU4" s="4">
        <f t="shared" si="1"/>
        <v>-4.2897197416039812E-2</v>
      </c>
      <c r="AV4" s="4">
        <f t="shared" si="2"/>
        <v>0.22496701177425904</v>
      </c>
      <c r="AW4" s="4">
        <v>0.18</v>
      </c>
      <c r="AX4" s="4">
        <v>2.8734000000000002</v>
      </c>
      <c r="AY4" s="4">
        <v>2.3675999999999999</v>
      </c>
      <c r="AZ4" s="4">
        <v>2.3487</v>
      </c>
      <c r="BA4" s="4">
        <v>2.621</v>
      </c>
      <c r="BB4" s="4">
        <v>2.0644999999999998</v>
      </c>
      <c r="BC4" s="4">
        <v>2.3424</v>
      </c>
      <c r="BD4" s="4">
        <v>0.38012000000000001</v>
      </c>
      <c r="BE4" s="4">
        <v>0.53742999999999996</v>
      </c>
      <c r="BF4" s="4">
        <v>0.47097</v>
      </c>
      <c r="BG4" s="4">
        <v>0.27740999999999999</v>
      </c>
      <c r="BH4" s="4">
        <v>0.14680000000000001</v>
      </c>
      <c r="BI4" s="4">
        <v>0.2422</v>
      </c>
      <c r="BJ4" s="4">
        <f t="shared" si="3"/>
        <v>0.41384299694833193</v>
      </c>
      <c r="BK4" s="4">
        <f t="shared" si="4"/>
        <v>-0.4109815911841519</v>
      </c>
      <c r="BL4" s="4">
        <f t="shared" si="5"/>
        <v>0.64986376021798353</v>
      </c>
      <c r="BM4" s="4">
        <f t="shared" si="13"/>
        <v>0.28271636961005897</v>
      </c>
      <c r="BN4" s="4">
        <f t="shared" si="14"/>
        <v>0.16841317365269459</v>
      </c>
      <c r="BO4" s="4">
        <f t="shared" si="15"/>
        <v>0.31762586276898097</v>
      </c>
      <c r="BP4" s="4">
        <f t="shared" si="16"/>
        <v>-6.2239116699638553E-2</v>
      </c>
    </row>
    <row r="5" spans="1:68" s="5" customFormat="1" ht="12" x14ac:dyDescent="0.2">
      <c r="A5" s="5" t="s">
        <v>32</v>
      </c>
      <c r="B5" s="5">
        <v>0</v>
      </c>
      <c r="C5" s="5" t="s">
        <v>25</v>
      </c>
      <c r="D5" s="5" t="s">
        <v>33</v>
      </c>
      <c r="E5" s="5" t="s">
        <v>173</v>
      </c>
      <c r="F5" s="5">
        <v>29</v>
      </c>
      <c r="G5" s="5" t="s">
        <v>34</v>
      </c>
      <c r="H5" s="2" t="s">
        <v>166</v>
      </c>
      <c r="I5" s="4">
        <v>0.21429000000000001</v>
      </c>
      <c r="J5" s="4">
        <v>0.74285999999999996</v>
      </c>
      <c r="K5" s="4">
        <v>0.88571</v>
      </c>
      <c r="L5" s="4">
        <v>0.90476000000000001</v>
      </c>
      <c r="M5" s="4">
        <f t="shared" si="6"/>
        <v>0.68690499999999999</v>
      </c>
      <c r="N5" s="4">
        <v>0.9</v>
      </c>
      <c r="O5" s="4">
        <v>1.9</v>
      </c>
      <c r="P5" s="4">
        <v>2.9</v>
      </c>
      <c r="Q5" s="4">
        <v>3.9</v>
      </c>
      <c r="R5" s="4">
        <v>4.9000000000000004</v>
      </c>
      <c r="S5" s="3">
        <v>2.8492000000000002</v>
      </c>
      <c r="T5" s="3">
        <v>2.2454999999999998</v>
      </c>
      <c r="U5" s="3">
        <v>2.2250999999999999</v>
      </c>
      <c r="V5" s="3">
        <v>1.7989999999999999</v>
      </c>
      <c r="W5" s="3">
        <v>1.7237</v>
      </c>
      <c r="X5" s="3">
        <v>1.4298</v>
      </c>
      <c r="Y5" s="4">
        <v>0.95</v>
      </c>
      <c r="Z5" s="4">
        <v>1.95</v>
      </c>
      <c r="AA5" s="4">
        <v>2.95</v>
      </c>
      <c r="AB5" s="4">
        <f t="shared" si="7"/>
        <v>-0.21188403762459651</v>
      </c>
      <c r="AC5" s="4">
        <f t="shared" si="8"/>
        <v>-0.19149701137027542</v>
      </c>
      <c r="AD5" s="4">
        <f t="shared" si="9"/>
        <v>-0.17050530834832045</v>
      </c>
      <c r="AE5" s="3">
        <v>0.35</v>
      </c>
      <c r="AF5" s="3">
        <v>0.35</v>
      </c>
      <c r="AG5" s="3">
        <v>0.3</v>
      </c>
      <c r="AH5" s="3">
        <v>0.2</v>
      </c>
      <c r="AI5" s="3">
        <v>0.25</v>
      </c>
      <c r="AJ5" s="3">
        <v>0.1</v>
      </c>
      <c r="AK5" s="4">
        <f t="shared" si="10"/>
        <v>0</v>
      </c>
      <c r="AL5" s="4">
        <f t="shared" si="11"/>
        <v>-9.9999999999999978E-2</v>
      </c>
      <c r="AM5" s="4">
        <f t="shared" si="12"/>
        <v>-0.15</v>
      </c>
      <c r="AN5" s="3">
        <v>1.2945</v>
      </c>
      <c r="AO5" s="3">
        <v>0.71784999999999999</v>
      </c>
      <c r="AP5" s="3">
        <v>0.80051000000000005</v>
      </c>
      <c r="AQ5" s="3">
        <v>0.51434999999999997</v>
      </c>
      <c r="AR5" s="3">
        <v>0.59582000000000002</v>
      </c>
      <c r="AS5" s="3">
        <v>0.62129999999999996</v>
      </c>
      <c r="AT5" s="4">
        <f t="shared" si="0"/>
        <v>-0.44546156817303983</v>
      </c>
      <c r="AU5" s="4">
        <f t="shared" si="1"/>
        <v>-0.35747211152890035</v>
      </c>
      <c r="AV5" s="4">
        <f t="shared" si="2"/>
        <v>4.2764593333556977E-2</v>
      </c>
      <c r="AW5" s="4">
        <v>-0.16</v>
      </c>
      <c r="AX5" s="4">
        <v>4.1436999999999999</v>
      </c>
      <c r="AY5" s="4">
        <v>2.9634</v>
      </c>
      <c r="AZ5" s="4">
        <v>3.0255999999999998</v>
      </c>
      <c r="BA5" s="4">
        <v>2.3132999999999999</v>
      </c>
      <c r="BB5" s="4">
        <v>2.3195999999999999</v>
      </c>
      <c r="BC5" s="4">
        <v>2.0510999999999999</v>
      </c>
      <c r="BD5" s="4">
        <v>1.2069000000000001</v>
      </c>
      <c r="BE5" s="4">
        <v>1.0516000000000001</v>
      </c>
      <c r="BF5" s="4">
        <v>0.63370000000000004</v>
      </c>
      <c r="BG5" s="4">
        <v>0.48512</v>
      </c>
      <c r="BH5" s="4">
        <v>0.56733999999999996</v>
      </c>
      <c r="BI5" s="4">
        <v>0.25886999999999999</v>
      </c>
      <c r="BJ5" s="4">
        <f t="shared" si="3"/>
        <v>-0.12867677520921372</v>
      </c>
      <c r="BK5" s="4">
        <f t="shared" si="4"/>
        <v>-0.23446425753511135</v>
      </c>
      <c r="BL5" s="4">
        <f t="shared" si="5"/>
        <v>-0.54371276483237563</v>
      </c>
      <c r="BM5" s="4">
        <f t="shared" si="13"/>
        <v>0.61709410250964991</v>
      </c>
      <c r="BN5" s="4">
        <f t="shared" si="14"/>
        <v>0.39564498882084198</v>
      </c>
      <c r="BO5" s="4">
        <f t="shared" si="15"/>
        <v>1.1726360310160784</v>
      </c>
      <c r="BP5" s="4">
        <f t="shared" si="16"/>
        <v>0.15539996780943199</v>
      </c>
    </row>
    <row r="6" spans="1:68" s="5" customFormat="1" ht="12" x14ac:dyDescent="0.2">
      <c r="A6" s="5" t="s">
        <v>38</v>
      </c>
      <c r="B6" s="5">
        <v>0</v>
      </c>
      <c r="C6" s="5" t="s">
        <v>25</v>
      </c>
      <c r="D6" s="5" t="s">
        <v>39</v>
      </c>
      <c r="E6" s="5" t="s">
        <v>173</v>
      </c>
      <c r="F6" s="5">
        <v>20</v>
      </c>
      <c r="G6" s="5" t="s">
        <v>27</v>
      </c>
      <c r="H6" s="2" t="s">
        <v>167</v>
      </c>
      <c r="I6" s="4">
        <v>0.94443999999999995</v>
      </c>
      <c r="J6" s="4">
        <v>1</v>
      </c>
      <c r="K6" s="4">
        <v>0.95238</v>
      </c>
      <c r="L6" s="4">
        <v>0.85714000000000001</v>
      </c>
      <c r="M6" s="4">
        <f t="shared" si="6"/>
        <v>0.93849000000000005</v>
      </c>
      <c r="N6" s="4">
        <v>0.9</v>
      </c>
      <c r="O6" s="4">
        <v>1.9</v>
      </c>
      <c r="P6" s="4">
        <v>2.9</v>
      </c>
      <c r="Q6" s="4">
        <v>3.9</v>
      </c>
      <c r="R6" s="4">
        <v>4.9000000000000004</v>
      </c>
      <c r="S6" s="3">
        <v>1.0104</v>
      </c>
      <c r="T6" s="3">
        <v>0.86023000000000005</v>
      </c>
      <c r="U6" s="3">
        <v>0.7823</v>
      </c>
      <c r="V6" s="3">
        <v>1.0522</v>
      </c>
      <c r="W6" s="3">
        <v>0.81818999999999997</v>
      </c>
      <c r="X6" s="3">
        <v>0.90483000000000002</v>
      </c>
      <c r="Y6" s="4">
        <v>0.95</v>
      </c>
      <c r="Z6" s="4">
        <v>1.95</v>
      </c>
      <c r="AA6" s="4">
        <v>2.95</v>
      </c>
      <c r="AB6" s="4">
        <f t="shared" si="7"/>
        <v>-0.14862430720506725</v>
      </c>
      <c r="AC6" s="4">
        <f t="shared" si="8"/>
        <v>0.34500830883292855</v>
      </c>
      <c r="AD6" s="4">
        <f t="shared" si="9"/>
        <v>0.10589227441058924</v>
      </c>
      <c r="AE6" s="3">
        <v>0.2</v>
      </c>
      <c r="AF6" s="3">
        <v>0.2</v>
      </c>
      <c r="AG6" s="3">
        <v>0.1</v>
      </c>
      <c r="AH6" s="3">
        <v>0.2</v>
      </c>
      <c r="AI6" s="3">
        <v>0.05</v>
      </c>
      <c r="AJ6" s="3">
        <v>0.25</v>
      </c>
      <c r="AK6" s="4">
        <f t="shared" si="10"/>
        <v>0</v>
      </c>
      <c r="AL6" s="4">
        <f t="shared" si="11"/>
        <v>0.1</v>
      </c>
      <c r="AM6" s="4">
        <f t="shared" si="12"/>
        <v>0.2</v>
      </c>
      <c r="AN6" s="3">
        <v>0.40633999999999998</v>
      </c>
      <c r="AO6" s="3">
        <v>0.40016000000000002</v>
      </c>
      <c r="AP6" s="3">
        <v>0.34838000000000002</v>
      </c>
      <c r="AQ6" s="3">
        <v>0.27359</v>
      </c>
      <c r="AR6" s="3">
        <v>0.38634000000000002</v>
      </c>
      <c r="AS6" s="3">
        <v>0.33267000000000002</v>
      </c>
      <c r="AT6" s="4">
        <f t="shared" si="0"/>
        <v>-1.5208938327508914E-2</v>
      </c>
      <c r="AU6" s="4">
        <f t="shared" si="1"/>
        <v>-0.21467937309834095</v>
      </c>
      <c r="AV6" s="4">
        <f t="shared" si="2"/>
        <v>-0.13891908681472276</v>
      </c>
      <c r="AW6" s="4">
        <v>0.22</v>
      </c>
      <c r="AX6" s="4">
        <v>1.4167000000000001</v>
      </c>
      <c r="AY6" s="4">
        <v>1.2604</v>
      </c>
      <c r="AZ6" s="4">
        <v>1.1307</v>
      </c>
      <c r="BA6" s="4">
        <v>1.3258000000000001</v>
      </c>
      <c r="BB6" s="4">
        <v>1.2044999999999999</v>
      </c>
      <c r="BC6" s="4">
        <v>1.2375</v>
      </c>
      <c r="BD6" s="4">
        <v>0.24626000000000001</v>
      </c>
      <c r="BE6" s="4">
        <v>0.15389</v>
      </c>
      <c r="BF6" s="4">
        <v>0.15006</v>
      </c>
      <c r="BG6" s="4">
        <v>0.30348000000000003</v>
      </c>
      <c r="BH6" s="4">
        <v>0.19575000000000001</v>
      </c>
      <c r="BI6" s="4">
        <v>0.17169000000000001</v>
      </c>
      <c r="BJ6" s="4">
        <f t="shared" si="3"/>
        <v>-0.37509136684804678</v>
      </c>
      <c r="BK6" s="4">
        <f t="shared" si="4"/>
        <v>1.0223910435825672</v>
      </c>
      <c r="BL6" s="4">
        <f t="shared" si="5"/>
        <v>-0.12291187739463605</v>
      </c>
      <c r="BM6" s="4">
        <f t="shared" si="13"/>
        <v>0.16637005568631946</v>
      </c>
      <c r="BN6" s="4">
        <f t="shared" si="14"/>
        <v>0.46262655798823071</v>
      </c>
      <c r="BO6" s="4">
        <f t="shared" si="15"/>
        <v>5.1767872858104136E-2</v>
      </c>
      <c r="BP6" s="4">
        <f t="shared" si="16"/>
        <v>0.20287371870021342</v>
      </c>
    </row>
    <row r="7" spans="1:68" s="5" customFormat="1" ht="12" x14ac:dyDescent="0.2">
      <c r="A7" s="5" t="s">
        <v>40</v>
      </c>
      <c r="B7" s="5">
        <v>0</v>
      </c>
      <c r="C7" s="5" t="s">
        <v>25</v>
      </c>
      <c r="D7" s="5" t="s">
        <v>41</v>
      </c>
      <c r="E7" s="5" t="s">
        <v>42</v>
      </c>
      <c r="F7" s="5">
        <v>20</v>
      </c>
      <c r="G7" s="5" t="s">
        <v>27</v>
      </c>
      <c r="H7" s="2" t="s">
        <v>166</v>
      </c>
      <c r="I7" s="4">
        <v>0.55556000000000005</v>
      </c>
      <c r="J7" s="4">
        <v>0.86667000000000005</v>
      </c>
      <c r="K7" s="4">
        <v>0.75397000000000003</v>
      </c>
      <c r="L7" s="4">
        <v>0.84921000000000002</v>
      </c>
      <c r="M7" s="4">
        <f t="shared" si="6"/>
        <v>0.75635249999999998</v>
      </c>
      <c r="N7" s="4">
        <v>0.9</v>
      </c>
      <c r="O7" s="4">
        <v>1.9</v>
      </c>
      <c r="P7" s="4">
        <v>2.9</v>
      </c>
      <c r="Q7" s="4">
        <v>3.9</v>
      </c>
      <c r="R7" s="4">
        <v>4.9000000000000004</v>
      </c>
      <c r="S7" s="3">
        <v>2.8058000000000001</v>
      </c>
      <c r="T7" s="3">
        <v>2.8424999999999998</v>
      </c>
      <c r="U7" s="3">
        <v>2.0440999999999998</v>
      </c>
      <c r="V7" s="3">
        <v>2.4361999999999999</v>
      </c>
      <c r="W7" s="3">
        <v>2.5289999999999999</v>
      </c>
      <c r="X7" s="3">
        <v>2.4256000000000002</v>
      </c>
      <c r="Y7" s="4">
        <v>0.95</v>
      </c>
      <c r="Z7" s="4">
        <v>1.95</v>
      </c>
      <c r="AA7" s="4">
        <v>2.95</v>
      </c>
      <c r="AB7" s="4">
        <f t="shared" si="7"/>
        <v>1.3080048471024286E-2</v>
      </c>
      <c r="AC7" s="4">
        <f t="shared" si="8"/>
        <v>0.19182036103908828</v>
      </c>
      <c r="AD7" s="4">
        <f t="shared" si="9"/>
        <v>-4.0885725583234334E-2</v>
      </c>
      <c r="AE7" s="3">
        <v>0.45</v>
      </c>
      <c r="AF7" s="3">
        <v>0.05</v>
      </c>
      <c r="AG7" s="3">
        <v>0</v>
      </c>
      <c r="AH7" s="3">
        <v>0.25</v>
      </c>
      <c r="AI7" s="3">
        <v>0.2</v>
      </c>
      <c r="AJ7" s="3">
        <v>0.25</v>
      </c>
      <c r="AK7" s="4">
        <f t="shared" si="10"/>
        <v>-0.4</v>
      </c>
      <c r="AL7" s="4">
        <f t="shared" si="11"/>
        <v>0.25</v>
      </c>
      <c r="AM7" s="4">
        <f t="shared" si="12"/>
        <v>4.9999999999999989E-2</v>
      </c>
      <c r="AN7" s="3">
        <v>0.94730000000000003</v>
      </c>
      <c r="AO7" s="3">
        <v>1.1220000000000001</v>
      </c>
      <c r="AP7" s="3">
        <v>0.44324999999999998</v>
      </c>
      <c r="AQ7" s="3">
        <v>0.67254000000000003</v>
      </c>
      <c r="AR7" s="3">
        <v>0.49973000000000001</v>
      </c>
      <c r="AS7" s="3">
        <v>0.80373000000000006</v>
      </c>
      <c r="AT7" s="4">
        <f t="shared" si="0"/>
        <v>0.18441887469650586</v>
      </c>
      <c r="AU7" s="4">
        <f t="shared" si="1"/>
        <v>0.5172927241962777</v>
      </c>
      <c r="AV7" s="4">
        <f t="shared" si="2"/>
        <v>0.60832849738858985</v>
      </c>
      <c r="AW7" s="4">
        <v>0.03</v>
      </c>
      <c r="AX7" s="4">
        <v>3.7530999999999999</v>
      </c>
      <c r="AY7" s="4">
        <v>3.9645000000000001</v>
      </c>
      <c r="AZ7" s="4">
        <v>2.4874000000000001</v>
      </c>
      <c r="BA7" s="4">
        <v>3.1086999999999998</v>
      </c>
      <c r="BB7" s="4">
        <v>3.0287000000000002</v>
      </c>
      <c r="BC7" s="4">
        <v>3.2292999999999998</v>
      </c>
      <c r="BD7" s="4">
        <v>0.44309999999999999</v>
      </c>
      <c r="BE7" s="4">
        <v>0.58426</v>
      </c>
      <c r="BF7" s="4">
        <v>0.53458000000000006</v>
      </c>
      <c r="BG7" s="4">
        <v>0.34262999999999999</v>
      </c>
      <c r="BH7" s="4">
        <v>1.0348999999999999</v>
      </c>
      <c r="BI7" s="4">
        <v>0.61899999999999999</v>
      </c>
      <c r="BJ7" s="4">
        <f t="shared" si="3"/>
        <v>0.31857368539832986</v>
      </c>
      <c r="BK7" s="4">
        <f t="shared" si="4"/>
        <v>-0.35906693104867382</v>
      </c>
      <c r="BL7" s="4">
        <f t="shared" si="5"/>
        <v>-0.4018745772538409</v>
      </c>
      <c r="BM7" s="4">
        <f t="shared" si="13"/>
        <v>1.1371686407219403</v>
      </c>
      <c r="BN7" s="4">
        <f t="shared" si="14"/>
        <v>0.6683022571148185</v>
      </c>
      <c r="BO7" s="4">
        <f t="shared" si="15"/>
        <v>0.89562363676385259</v>
      </c>
      <c r="BP7" s="4">
        <f t="shared" si="16"/>
        <v>0.3959911910716285</v>
      </c>
    </row>
    <row r="8" spans="1:68" s="5" customFormat="1" ht="12" x14ac:dyDescent="0.2">
      <c r="A8" s="5" t="s">
        <v>43</v>
      </c>
      <c r="B8" s="5">
        <v>0</v>
      </c>
      <c r="C8" s="5" t="s">
        <v>25</v>
      </c>
      <c r="D8" s="5" t="s">
        <v>44</v>
      </c>
      <c r="E8" s="5" t="s">
        <v>42</v>
      </c>
      <c r="F8" s="5">
        <v>21</v>
      </c>
      <c r="G8" s="5" t="s">
        <v>45</v>
      </c>
      <c r="H8" s="2" t="s">
        <v>167</v>
      </c>
      <c r="I8" s="4">
        <v>0.90476000000000001</v>
      </c>
      <c r="J8" s="4">
        <v>0.90476000000000001</v>
      </c>
      <c r="K8" s="4">
        <v>1</v>
      </c>
      <c r="L8" s="4">
        <v>1</v>
      </c>
      <c r="M8" s="4">
        <f t="shared" si="6"/>
        <v>0.95238</v>
      </c>
      <c r="N8" s="4">
        <v>0.9</v>
      </c>
      <c r="O8" s="4">
        <v>1.9</v>
      </c>
      <c r="P8" s="4">
        <v>2.9</v>
      </c>
      <c r="Q8" s="4">
        <v>3.9</v>
      </c>
      <c r="R8" s="4">
        <v>4.9000000000000004</v>
      </c>
      <c r="S8" s="3">
        <v>2.073</v>
      </c>
      <c r="T8" s="3">
        <v>2.7176999999999998</v>
      </c>
      <c r="U8" s="3">
        <v>1.3575999999999999</v>
      </c>
      <c r="V8" s="3">
        <v>1.8702000000000001</v>
      </c>
      <c r="W8" s="3">
        <v>1.2565999999999999</v>
      </c>
      <c r="X8" s="3">
        <v>2.0390000000000001</v>
      </c>
      <c r="Y8" s="4">
        <v>0.95</v>
      </c>
      <c r="Z8" s="4">
        <v>1.95</v>
      </c>
      <c r="AA8" s="4">
        <v>2.95</v>
      </c>
      <c r="AB8" s="4">
        <f t="shared" si="7"/>
        <v>0.31099855282199695</v>
      </c>
      <c r="AC8" s="4">
        <f t="shared" si="8"/>
        <v>0.37757807896287576</v>
      </c>
      <c r="AD8" s="4">
        <f t="shared" si="9"/>
        <v>0.62263250039789919</v>
      </c>
      <c r="AE8" s="3">
        <v>0.1</v>
      </c>
      <c r="AF8" s="3">
        <v>0.2</v>
      </c>
      <c r="AG8" s="3">
        <v>0.05</v>
      </c>
      <c r="AH8" s="3">
        <v>0.15</v>
      </c>
      <c r="AI8" s="3">
        <v>0</v>
      </c>
      <c r="AJ8" s="3">
        <v>0.1</v>
      </c>
      <c r="AK8" s="4">
        <f t="shared" si="10"/>
        <v>0.1</v>
      </c>
      <c r="AL8" s="4">
        <f t="shared" si="11"/>
        <v>9.9999999999999992E-2</v>
      </c>
      <c r="AM8" s="4">
        <f t="shared" si="12"/>
        <v>0.1</v>
      </c>
      <c r="AN8" s="3">
        <v>1.2125999999999999</v>
      </c>
      <c r="AO8" s="3">
        <v>1.1080000000000001</v>
      </c>
      <c r="AP8" s="3">
        <v>0.62017</v>
      </c>
      <c r="AQ8" s="3">
        <v>0.82345999999999997</v>
      </c>
      <c r="AR8" s="3">
        <v>0.47910000000000003</v>
      </c>
      <c r="AS8" s="3">
        <v>0.90375000000000005</v>
      </c>
      <c r="AT8" s="4">
        <f t="shared" si="0"/>
        <v>-8.6260926933861004E-2</v>
      </c>
      <c r="AU8" s="4">
        <f t="shared" si="1"/>
        <v>0.32779721689214236</v>
      </c>
      <c r="AV8" s="4">
        <f t="shared" si="2"/>
        <v>0.88634940513462745</v>
      </c>
      <c r="AW8" s="4">
        <v>0.23</v>
      </c>
      <c r="AX8" s="4">
        <v>3.2856000000000001</v>
      </c>
      <c r="AY8" s="4">
        <v>3.8256000000000001</v>
      </c>
      <c r="AZ8" s="4">
        <v>1.9778</v>
      </c>
      <c r="BA8" s="4">
        <v>2.6937000000000002</v>
      </c>
      <c r="BB8" s="4">
        <v>1.7357</v>
      </c>
      <c r="BC8" s="4">
        <v>2.9428000000000001</v>
      </c>
      <c r="BD8" s="4">
        <v>0.83706999999999998</v>
      </c>
      <c r="BE8" s="4">
        <v>1.0749</v>
      </c>
      <c r="BF8" s="4">
        <v>0.57155999999999996</v>
      </c>
      <c r="BG8" s="4">
        <v>0.97755999999999998</v>
      </c>
      <c r="BH8" s="4">
        <v>0.41931000000000002</v>
      </c>
      <c r="BI8" s="4">
        <v>1.0323</v>
      </c>
      <c r="BJ8" s="4">
        <f t="shared" si="3"/>
        <v>0.28412199696560614</v>
      </c>
      <c r="BK8" s="4">
        <f t="shared" si="4"/>
        <v>0.71033662257680752</v>
      </c>
      <c r="BL8" s="4">
        <f t="shared" si="5"/>
        <v>1.4619016956428417</v>
      </c>
      <c r="BM8" s="4">
        <f t="shared" si="13"/>
        <v>0.95527032910331022</v>
      </c>
      <c r="BN8" s="4">
        <f t="shared" si="14"/>
        <v>0.3455419813955749</v>
      </c>
      <c r="BO8" s="4">
        <f t="shared" si="15"/>
        <v>1.5309956167814649</v>
      </c>
      <c r="BP8" s="4">
        <f t="shared" si="16"/>
        <v>0.22600276625172899</v>
      </c>
    </row>
    <row r="9" spans="1:68" s="5" customFormat="1" ht="12" x14ac:dyDescent="0.2">
      <c r="A9" s="5" t="s">
        <v>46</v>
      </c>
      <c r="B9" s="5">
        <v>0</v>
      </c>
      <c r="C9" s="5" t="s">
        <v>25</v>
      </c>
      <c r="D9" s="5" t="s">
        <v>47</v>
      </c>
      <c r="E9" s="5" t="s">
        <v>173</v>
      </c>
      <c r="F9" s="5">
        <v>25</v>
      </c>
      <c r="G9" s="5" t="s">
        <v>27</v>
      </c>
      <c r="H9" s="2" t="s">
        <v>166</v>
      </c>
      <c r="I9" s="4">
        <v>0.86667000000000005</v>
      </c>
      <c r="J9" s="4">
        <v>0.83809999999999996</v>
      </c>
      <c r="K9" s="4">
        <v>0.95238</v>
      </c>
      <c r="L9" s="4">
        <v>0.94443999999999995</v>
      </c>
      <c r="M9" s="4">
        <f t="shared" si="6"/>
        <v>0.90039749999999996</v>
      </c>
      <c r="N9" s="4">
        <v>0.9</v>
      </c>
      <c r="O9" s="4">
        <v>1.9</v>
      </c>
      <c r="P9" s="4">
        <v>2.9</v>
      </c>
      <c r="Q9" s="4">
        <v>3.9</v>
      </c>
      <c r="R9" s="4">
        <v>4.9000000000000004</v>
      </c>
      <c r="S9" s="3">
        <v>2.7795000000000001</v>
      </c>
      <c r="T9" s="3">
        <v>3.0514000000000001</v>
      </c>
      <c r="U9" s="3">
        <v>1.7109000000000001</v>
      </c>
      <c r="V9" s="3">
        <v>2.5573000000000001</v>
      </c>
      <c r="W9" s="3">
        <v>1.8927</v>
      </c>
      <c r="X9" s="3">
        <v>2.2867999999999999</v>
      </c>
      <c r="Y9" s="4">
        <v>0.95</v>
      </c>
      <c r="Z9" s="4">
        <v>1.95</v>
      </c>
      <c r="AA9" s="4">
        <v>2.95</v>
      </c>
      <c r="AB9" s="4">
        <f t="shared" si="7"/>
        <v>9.7823349523295633E-2</v>
      </c>
      <c r="AC9" s="4">
        <f t="shared" si="8"/>
        <v>0.49471038634636733</v>
      </c>
      <c r="AD9" s="4">
        <f t="shared" si="9"/>
        <v>0.20822105986157324</v>
      </c>
      <c r="AE9" s="3">
        <v>0.45</v>
      </c>
      <c r="AF9" s="3">
        <v>0.65</v>
      </c>
      <c r="AG9" s="3">
        <v>0.25</v>
      </c>
      <c r="AH9" s="3">
        <v>0.4</v>
      </c>
      <c r="AI9" s="3">
        <v>0.3</v>
      </c>
      <c r="AJ9" s="3">
        <v>0.65</v>
      </c>
      <c r="AK9" s="4">
        <f t="shared" si="10"/>
        <v>0.2</v>
      </c>
      <c r="AL9" s="4">
        <f t="shared" si="11"/>
        <v>0.15000000000000002</v>
      </c>
      <c r="AM9" s="4">
        <f t="shared" si="12"/>
        <v>0.35000000000000003</v>
      </c>
      <c r="AN9" s="3">
        <v>1.1174999999999999</v>
      </c>
      <c r="AO9" s="3">
        <v>1.3190999999999999</v>
      </c>
      <c r="AP9" s="3">
        <v>0.58750000000000002</v>
      </c>
      <c r="AQ9" s="3">
        <v>0.89141000000000004</v>
      </c>
      <c r="AR9" s="3">
        <v>0.51466000000000001</v>
      </c>
      <c r="AS9" s="3">
        <v>1.0073000000000001</v>
      </c>
      <c r="AT9" s="4">
        <f t="shared" si="0"/>
        <v>0.1804026845637583</v>
      </c>
      <c r="AU9" s="4">
        <f t="shared" si="1"/>
        <v>0.51729361702127652</v>
      </c>
      <c r="AV9" s="4">
        <f t="shared" si="2"/>
        <v>0.95721447169004792</v>
      </c>
      <c r="AW9" s="4">
        <v>0.21</v>
      </c>
      <c r="AX9" s="4">
        <v>3.8969999999999998</v>
      </c>
      <c r="AY9" s="4">
        <v>4.3705999999999996</v>
      </c>
      <c r="AZ9" s="4">
        <v>2.2984</v>
      </c>
      <c r="BA9" s="4">
        <v>3.4487000000000001</v>
      </c>
      <c r="BB9" s="4">
        <v>2.4074</v>
      </c>
      <c r="BC9" s="4">
        <v>3.2940999999999998</v>
      </c>
      <c r="BD9" s="4">
        <v>0.67896000000000001</v>
      </c>
      <c r="BE9" s="4">
        <v>1.6676</v>
      </c>
      <c r="BF9" s="4">
        <v>0.50263000000000002</v>
      </c>
      <c r="BG9" s="4">
        <v>0.65864</v>
      </c>
      <c r="BH9" s="4">
        <v>0.37817000000000001</v>
      </c>
      <c r="BI9" s="4">
        <v>0.52973000000000003</v>
      </c>
      <c r="BJ9" s="4">
        <f t="shared" si="3"/>
        <v>1.4561093437021326</v>
      </c>
      <c r="BK9" s="4">
        <f t="shared" si="4"/>
        <v>0.31038736247338994</v>
      </c>
      <c r="BL9" s="4">
        <f t="shared" si="5"/>
        <v>0.40077213951397517</v>
      </c>
      <c r="BM9" s="4">
        <f t="shared" si="13"/>
        <v>0.90212765957446783</v>
      </c>
      <c r="BN9" s="4">
        <f t="shared" si="14"/>
        <v>0.47979044435220586</v>
      </c>
      <c r="BO9" s="4">
        <f t="shared" si="15"/>
        <v>1.1713364162748219</v>
      </c>
      <c r="BP9" s="4">
        <f t="shared" si="16"/>
        <v>0.30954035540553937</v>
      </c>
    </row>
    <row r="10" spans="1:68" s="5" customFormat="1" ht="12" x14ac:dyDescent="0.2">
      <c r="A10" s="5" t="s">
        <v>54</v>
      </c>
      <c r="B10" s="5">
        <v>0</v>
      </c>
      <c r="C10" s="5" t="s">
        <v>25</v>
      </c>
      <c r="D10" s="5" t="s">
        <v>55</v>
      </c>
      <c r="E10" s="5" t="s">
        <v>42</v>
      </c>
      <c r="F10" s="5">
        <v>20</v>
      </c>
      <c r="G10" s="5" t="s">
        <v>56</v>
      </c>
      <c r="H10" s="2" t="s">
        <v>165</v>
      </c>
      <c r="I10" s="4">
        <v>0.75556000000000001</v>
      </c>
      <c r="J10" s="4">
        <v>0.8</v>
      </c>
      <c r="K10" s="4">
        <v>0.8</v>
      </c>
      <c r="L10" s="4">
        <v>0.81904999999999994</v>
      </c>
      <c r="M10" s="4">
        <f t="shared" si="6"/>
        <v>0.79365249999999998</v>
      </c>
      <c r="N10" s="4">
        <v>0.9</v>
      </c>
      <c r="O10" s="4">
        <v>1.9</v>
      </c>
      <c r="P10" s="4">
        <v>2.9</v>
      </c>
      <c r="Q10" s="4">
        <v>3.9</v>
      </c>
      <c r="R10" s="4">
        <v>4.9000000000000004</v>
      </c>
      <c r="S10" s="3">
        <v>1.8407</v>
      </c>
      <c r="T10" s="3">
        <v>1.6405000000000001</v>
      </c>
      <c r="U10" s="3">
        <v>1.5106999999999999</v>
      </c>
      <c r="V10" s="3">
        <v>1.5539000000000001</v>
      </c>
      <c r="W10" s="3">
        <v>1.4662999999999999</v>
      </c>
      <c r="X10" s="3">
        <v>1.5885</v>
      </c>
      <c r="Y10" s="4">
        <v>0.95</v>
      </c>
      <c r="Z10" s="4">
        <v>1.95</v>
      </c>
      <c r="AA10" s="4">
        <v>2.95</v>
      </c>
      <c r="AB10" s="4">
        <f t="shared" si="7"/>
        <v>-0.10876297060900741</v>
      </c>
      <c r="AC10" s="4">
        <f t="shared" si="8"/>
        <v>2.8596015092341442E-2</v>
      </c>
      <c r="AD10" s="4">
        <f t="shared" si="9"/>
        <v>8.3339016572324898E-2</v>
      </c>
      <c r="AE10" s="3">
        <v>0.4</v>
      </c>
      <c r="AF10" s="3">
        <v>0.2</v>
      </c>
      <c r="AG10" s="3">
        <v>0.35</v>
      </c>
      <c r="AH10" s="3">
        <v>0.15</v>
      </c>
      <c r="AI10" s="3">
        <v>0.1</v>
      </c>
      <c r="AJ10" s="3">
        <v>0</v>
      </c>
      <c r="AK10" s="4">
        <f t="shared" si="10"/>
        <v>-0.2</v>
      </c>
      <c r="AL10" s="4">
        <f t="shared" si="11"/>
        <v>-0.19999999999999998</v>
      </c>
      <c r="AM10" s="4">
        <f t="shared" si="12"/>
        <v>-0.1</v>
      </c>
      <c r="AN10" s="3">
        <v>0.74219000000000002</v>
      </c>
      <c r="AO10" s="3">
        <v>0.70338000000000001</v>
      </c>
      <c r="AP10" s="3">
        <v>0.63339999999999996</v>
      </c>
      <c r="AQ10" s="3">
        <v>0.58938000000000001</v>
      </c>
      <c r="AR10" s="3">
        <v>0.49547999999999998</v>
      </c>
      <c r="AS10" s="3">
        <v>0.60807999999999995</v>
      </c>
      <c r="AT10" s="4">
        <f t="shared" si="0"/>
        <v>-5.2291192282299725E-2</v>
      </c>
      <c r="AU10" s="4">
        <f t="shared" si="1"/>
        <v>-6.9497947584464703E-2</v>
      </c>
      <c r="AV10" s="4">
        <f t="shared" si="2"/>
        <v>0.22725437959150718</v>
      </c>
      <c r="AW10" s="4">
        <v>0.04</v>
      </c>
      <c r="AX10" s="4">
        <v>2.5829</v>
      </c>
      <c r="AY10" s="4">
        <v>2.3439000000000001</v>
      </c>
      <c r="AZ10" s="4">
        <v>2.1440999999999999</v>
      </c>
      <c r="BA10" s="4">
        <v>2.1432000000000002</v>
      </c>
      <c r="BB10" s="4">
        <v>1.9618</v>
      </c>
      <c r="BC10" s="4">
        <v>2.1966000000000001</v>
      </c>
      <c r="BD10" s="4">
        <v>0.42642999999999998</v>
      </c>
      <c r="BE10" s="4">
        <v>0.20669000000000001</v>
      </c>
      <c r="BF10" s="4">
        <v>0.44879000000000002</v>
      </c>
      <c r="BG10" s="4">
        <v>0.24335999999999999</v>
      </c>
      <c r="BH10" s="4">
        <v>0.16727</v>
      </c>
      <c r="BI10" s="4">
        <v>0.22861999999999999</v>
      </c>
      <c r="BJ10" s="4">
        <f t="shared" si="3"/>
        <v>-0.51530145627652835</v>
      </c>
      <c r="BK10" s="4">
        <f t="shared" si="4"/>
        <v>-0.45774192829608507</v>
      </c>
      <c r="BL10" s="4">
        <f t="shared" si="5"/>
        <v>0.36677228433072262</v>
      </c>
      <c r="BM10" s="4">
        <f t="shared" si="13"/>
        <v>0.17175560467319229</v>
      </c>
      <c r="BN10" s="4">
        <f t="shared" si="14"/>
        <v>0.1934235976789167</v>
      </c>
      <c r="BO10" s="4">
        <f t="shared" si="15"/>
        <v>0.49792120771776882</v>
      </c>
      <c r="BP10" s="4">
        <f t="shared" si="16"/>
        <v>0.15672279963162761</v>
      </c>
    </row>
    <row r="11" spans="1:68" s="5" customFormat="1" ht="12" x14ac:dyDescent="0.2">
      <c r="A11" s="5" t="s">
        <v>65</v>
      </c>
      <c r="B11" s="5">
        <v>0</v>
      </c>
      <c r="C11" s="5" t="s">
        <v>25</v>
      </c>
      <c r="D11" s="5" t="s">
        <v>66</v>
      </c>
      <c r="E11" s="5" t="s">
        <v>42</v>
      </c>
      <c r="F11" s="5">
        <v>20</v>
      </c>
      <c r="G11" s="5" t="s">
        <v>45</v>
      </c>
      <c r="H11" s="2" t="s">
        <v>165</v>
      </c>
      <c r="I11" s="4">
        <v>0.72697999999999996</v>
      </c>
      <c r="J11" s="4">
        <v>0.81904999999999994</v>
      </c>
      <c r="K11" s="4">
        <v>0.76190000000000002</v>
      </c>
      <c r="L11" s="4">
        <v>0.90476000000000001</v>
      </c>
      <c r="M11" s="4">
        <f t="shared" si="6"/>
        <v>0.80317249999999996</v>
      </c>
      <c r="N11" s="4">
        <v>0.9</v>
      </c>
      <c r="O11" s="4">
        <v>1.9</v>
      </c>
      <c r="P11" s="4">
        <v>2.9</v>
      </c>
      <c r="Q11" s="4">
        <v>3.9</v>
      </c>
      <c r="R11" s="4">
        <v>4.9000000000000004</v>
      </c>
      <c r="S11" s="3">
        <v>1.5724</v>
      </c>
      <c r="T11" s="3">
        <v>1.5577000000000001</v>
      </c>
      <c r="U11" s="3">
        <v>1.4784999999999999</v>
      </c>
      <c r="V11" s="3">
        <v>1.6236999999999999</v>
      </c>
      <c r="W11" s="3">
        <v>1.0706</v>
      </c>
      <c r="X11" s="3">
        <v>1.2996000000000001</v>
      </c>
      <c r="Y11" s="4">
        <v>0.95</v>
      </c>
      <c r="Z11" s="4">
        <v>1.95</v>
      </c>
      <c r="AA11" s="4">
        <v>2.95</v>
      </c>
      <c r="AB11" s="4">
        <f t="shared" si="7"/>
        <v>-9.3487662172474506E-3</v>
      </c>
      <c r="AC11" s="4">
        <f t="shared" si="8"/>
        <v>9.8207642881298574E-2</v>
      </c>
      <c r="AD11" s="4">
        <f t="shared" si="9"/>
        <v>0.21389874836540268</v>
      </c>
      <c r="AE11" s="3">
        <v>0.1</v>
      </c>
      <c r="AF11" s="3">
        <v>0.25</v>
      </c>
      <c r="AG11" s="3">
        <v>0.15</v>
      </c>
      <c r="AH11" s="3">
        <v>0.05</v>
      </c>
      <c r="AI11" s="3">
        <v>0</v>
      </c>
      <c r="AJ11" s="3">
        <v>0.1</v>
      </c>
      <c r="AK11" s="4">
        <f t="shared" si="10"/>
        <v>0.15</v>
      </c>
      <c r="AL11" s="4">
        <f t="shared" si="11"/>
        <v>-9.9999999999999992E-2</v>
      </c>
      <c r="AM11" s="4">
        <f t="shared" si="12"/>
        <v>0.1</v>
      </c>
      <c r="AN11" s="3">
        <v>0.83181000000000005</v>
      </c>
      <c r="AO11" s="3">
        <v>0.61712</v>
      </c>
      <c r="AP11" s="3">
        <v>0.55486999999999997</v>
      </c>
      <c r="AQ11" s="3">
        <v>0.47382000000000002</v>
      </c>
      <c r="AR11" s="3">
        <v>0.35508000000000001</v>
      </c>
      <c r="AS11" s="3">
        <v>0.39932000000000001</v>
      </c>
      <c r="AT11" s="4">
        <f t="shared" si="0"/>
        <v>-0.25809980644618369</v>
      </c>
      <c r="AU11" s="4">
        <f t="shared" si="1"/>
        <v>-0.14607025068935053</v>
      </c>
      <c r="AV11" s="4">
        <f t="shared" si="2"/>
        <v>0.1245916413202659</v>
      </c>
      <c r="AW11" s="4">
        <v>0.01</v>
      </c>
      <c r="AX11" s="4">
        <v>2.4041999999999999</v>
      </c>
      <c r="AY11" s="4">
        <v>2.1747999999999998</v>
      </c>
      <c r="AZ11" s="4">
        <v>2.0333999999999999</v>
      </c>
      <c r="BA11" s="4">
        <v>2.0975999999999999</v>
      </c>
      <c r="BB11" s="4">
        <v>1.4257</v>
      </c>
      <c r="BC11" s="4">
        <v>1.6989000000000001</v>
      </c>
      <c r="BD11" s="4">
        <v>0.33323999999999998</v>
      </c>
      <c r="BE11" s="4">
        <v>0.46567999999999998</v>
      </c>
      <c r="BF11" s="4">
        <v>0.43740000000000001</v>
      </c>
      <c r="BG11" s="4">
        <v>0.51273999999999997</v>
      </c>
      <c r="BH11" s="4">
        <v>0.25508999999999998</v>
      </c>
      <c r="BI11" s="4">
        <v>0.30747999999999998</v>
      </c>
      <c r="BJ11" s="4">
        <f t="shared" si="3"/>
        <v>0.39743128075861245</v>
      </c>
      <c r="BK11" s="4">
        <f t="shared" si="4"/>
        <v>0.17224508459076349</v>
      </c>
      <c r="BL11" s="4">
        <f t="shared" si="5"/>
        <v>0.20537849386491036</v>
      </c>
      <c r="BM11" s="4">
        <f t="shared" si="13"/>
        <v>0.49910789914754816</v>
      </c>
      <c r="BN11" s="4">
        <f t="shared" si="14"/>
        <v>0.30243552403866447</v>
      </c>
      <c r="BO11" s="4">
        <f t="shared" si="15"/>
        <v>1.3425988509631632</v>
      </c>
      <c r="BP11" s="4">
        <f t="shared" si="16"/>
        <v>0.54542722628468399</v>
      </c>
    </row>
    <row r="12" spans="1:68" s="5" customFormat="1" ht="12" x14ac:dyDescent="0.2">
      <c r="A12" s="5" t="s">
        <v>69</v>
      </c>
      <c r="B12" s="5">
        <v>0</v>
      </c>
      <c r="C12" s="5" t="s">
        <v>25</v>
      </c>
      <c r="D12" s="5" t="s">
        <v>70</v>
      </c>
      <c r="E12" s="5" t="s">
        <v>173</v>
      </c>
      <c r="F12" s="5">
        <v>20</v>
      </c>
      <c r="G12" s="5" t="s">
        <v>27</v>
      </c>
      <c r="H12" s="2" t="s">
        <v>166</v>
      </c>
      <c r="I12" s="4">
        <v>0.95238</v>
      </c>
      <c r="J12" s="4">
        <v>0.90476000000000001</v>
      </c>
      <c r="K12" s="4">
        <v>0.94443999999999995</v>
      </c>
      <c r="L12" s="4">
        <v>0.73809999999999998</v>
      </c>
      <c r="M12" s="4">
        <f t="shared" si="6"/>
        <v>0.88491999999999993</v>
      </c>
      <c r="N12" s="4">
        <v>0.9</v>
      </c>
      <c r="O12" s="4">
        <v>1.9</v>
      </c>
      <c r="P12" s="4">
        <v>2.9</v>
      </c>
      <c r="Q12" s="4">
        <v>3.9</v>
      </c>
      <c r="R12" s="4">
        <v>4.9000000000000004</v>
      </c>
      <c r="S12" s="3">
        <v>2.4007000000000001</v>
      </c>
      <c r="T12" s="3">
        <v>2.9226000000000001</v>
      </c>
      <c r="U12" s="3">
        <v>1.7788999999999999</v>
      </c>
      <c r="V12" s="3">
        <v>2.0268999999999999</v>
      </c>
      <c r="W12" s="3">
        <v>1.5258</v>
      </c>
      <c r="X12" s="3">
        <v>1.8338000000000001</v>
      </c>
      <c r="Y12" s="4">
        <v>0.95</v>
      </c>
      <c r="Z12" s="4">
        <v>1.95</v>
      </c>
      <c r="AA12" s="4">
        <v>2.95</v>
      </c>
      <c r="AB12" s="4">
        <f t="shared" si="7"/>
        <v>0.21739492647977676</v>
      </c>
      <c r="AC12" s="4">
        <f t="shared" si="8"/>
        <v>0.13941199617741296</v>
      </c>
      <c r="AD12" s="4">
        <f t="shared" si="9"/>
        <v>0.20186131865251022</v>
      </c>
      <c r="AE12" s="3">
        <v>0.3</v>
      </c>
      <c r="AF12" s="3">
        <v>0.2</v>
      </c>
      <c r="AG12" s="3">
        <v>0.1</v>
      </c>
      <c r="AH12" s="3">
        <v>0.15</v>
      </c>
      <c r="AI12" s="3">
        <v>0.15</v>
      </c>
      <c r="AJ12" s="3">
        <v>0.2</v>
      </c>
      <c r="AK12" s="4">
        <f t="shared" si="10"/>
        <v>-9.9999999999999978E-2</v>
      </c>
      <c r="AL12" s="4">
        <f t="shared" si="11"/>
        <v>4.9999999999999989E-2</v>
      </c>
      <c r="AM12" s="4">
        <f t="shared" si="12"/>
        <v>5.0000000000000017E-2</v>
      </c>
      <c r="AN12" s="3">
        <v>1.3302</v>
      </c>
      <c r="AO12" s="3">
        <v>0.62646999999999997</v>
      </c>
      <c r="AP12" s="3">
        <v>0.60512999999999995</v>
      </c>
      <c r="AQ12" s="3">
        <v>0.65483999999999998</v>
      </c>
      <c r="AR12" s="3">
        <v>0.73182999999999998</v>
      </c>
      <c r="AS12" s="3">
        <v>0.60560000000000003</v>
      </c>
      <c r="AT12" s="4">
        <f t="shared" si="0"/>
        <v>-0.52904074575251847</v>
      </c>
      <c r="AU12" s="4">
        <f t="shared" si="1"/>
        <v>8.214763769768485E-2</v>
      </c>
      <c r="AV12" s="4">
        <f t="shared" si="2"/>
        <v>-0.1724854132790401</v>
      </c>
      <c r="AW12" s="4">
        <v>7.0000000000000007E-2</v>
      </c>
      <c r="AX12" s="4">
        <v>3.7309000000000001</v>
      </c>
      <c r="AY12" s="4">
        <v>3.5491000000000001</v>
      </c>
      <c r="AZ12" s="4">
        <v>2.3839999999999999</v>
      </c>
      <c r="BA12" s="4">
        <v>2.6817000000000002</v>
      </c>
      <c r="BB12" s="4">
        <v>2.2576000000000001</v>
      </c>
      <c r="BC12" s="4">
        <v>2.4394</v>
      </c>
      <c r="BD12" s="4">
        <v>0.87404000000000004</v>
      </c>
      <c r="BE12" s="4">
        <v>1.2905</v>
      </c>
      <c r="BF12" s="4">
        <v>0.49614999999999998</v>
      </c>
      <c r="BG12" s="4">
        <v>0.4829</v>
      </c>
      <c r="BH12" s="4">
        <v>0.36534</v>
      </c>
      <c r="BI12" s="4">
        <v>0.56749000000000005</v>
      </c>
      <c r="BJ12" s="4">
        <f t="shared" si="3"/>
        <v>0.47647704910530408</v>
      </c>
      <c r="BK12" s="4">
        <f t="shared" si="4"/>
        <v>-2.6705633377002935E-2</v>
      </c>
      <c r="BL12" s="4">
        <f t="shared" si="5"/>
        <v>0.55332019488695483</v>
      </c>
      <c r="BM12" s="4">
        <f t="shared" si="13"/>
        <v>1.1982053443061824</v>
      </c>
      <c r="BN12" s="4">
        <f t="shared" si="14"/>
        <v>-4.3323559953576507E-2</v>
      </c>
      <c r="BO12" s="4">
        <f t="shared" si="15"/>
        <v>0.81763524315756397</v>
      </c>
      <c r="BP12" s="4">
        <f t="shared" si="16"/>
        <v>3.446169088507256E-2</v>
      </c>
    </row>
    <row r="13" spans="1:68" s="5" customFormat="1" ht="12" x14ac:dyDescent="0.2">
      <c r="A13" s="5" t="s">
        <v>71</v>
      </c>
      <c r="B13" s="5">
        <v>0</v>
      </c>
      <c r="C13" s="5" t="s">
        <v>25</v>
      </c>
      <c r="D13" s="5" t="s">
        <v>72</v>
      </c>
      <c r="E13" s="5" t="s">
        <v>42</v>
      </c>
      <c r="F13" s="5">
        <v>20</v>
      </c>
      <c r="G13" s="5" t="s">
        <v>27</v>
      </c>
      <c r="H13" s="2" t="s">
        <v>167</v>
      </c>
      <c r="I13" s="4">
        <v>0.82221999999999995</v>
      </c>
      <c r="J13" s="4">
        <v>0.70476000000000005</v>
      </c>
      <c r="K13" s="4">
        <v>0.74602999999999997</v>
      </c>
      <c r="L13" s="4">
        <v>0.57777999999999996</v>
      </c>
      <c r="M13" s="4">
        <f t="shared" si="6"/>
        <v>0.71269749999999998</v>
      </c>
      <c r="N13" s="4">
        <v>0.9</v>
      </c>
      <c r="O13" s="4">
        <v>1.9</v>
      </c>
      <c r="P13" s="4">
        <v>2.9</v>
      </c>
      <c r="Q13" s="4">
        <v>3.9</v>
      </c>
      <c r="R13" s="4">
        <v>4.9000000000000004</v>
      </c>
      <c r="S13" s="3">
        <v>1.5728</v>
      </c>
      <c r="T13" s="3">
        <v>2.1659000000000002</v>
      </c>
      <c r="U13" s="3">
        <v>1.3635999999999999</v>
      </c>
      <c r="V13" s="3">
        <v>1.6597999999999999</v>
      </c>
      <c r="W13" s="3">
        <v>1.2492000000000001</v>
      </c>
      <c r="X13" s="3">
        <v>1.4779</v>
      </c>
      <c r="Y13" s="4">
        <v>0.95</v>
      </c>
      <c r="Z13" s="4">
        <v>1.95</v>
      </c>
      <c r="AA13" s="4">
        <v>2.95</v>
      </c>
      <c r="AB13" s="4">
        <f t="shared" si="7"/>
        <v>0.37709816887080372</v>
      </c>
      <c r="AC13" s="4">
        <f t="shared" si="8"/>
        <v>0.21721912584335579</v>
      </c>
      <c r="AD13" s="4">
        <f t="shared" si="9"/>
        <v>0.18307716938840857</v>
      </c>
      <c r="AE13" s="3">
        <v>0.15</v>
      </c>
      <c r="AF13" s="3">
        <v>0.45</v>
      </c>
      <c r="AG13" s="3">
        <v>0.1</v>
      </c>
      <c r="AH13" s="3">
        <v>0.25</v>
      </c>
      <c r="AI13" s="3">
        <v>0.05</v>
      </c>
      <c r="AJ13" s="3">
        <v>0.15</v>
      </c>
      <c r="AK13" s="4">
        <f t="shared" si="10"/>
        <v>0.30000000000000004</v>
      </c>
      <c r="AL13" s="4">
        <f t="shared" si="11"/>
        <v>0.15</v>
      </c>
      <c r="AM13" s="4">
        <f t="shared" si="12"/>
        <v>9.9999999999999992E-2</v>
      </c>
      <c r="AN13" s="3">
        <v>0.50219999999999998</v>
      </c>
      <c r="AO13" s="3">
        <v>0.69701999999999997</v>
      </c>
      <c r="AP13" s="3">
        <v>0.75078</v>
      </c>
      <c r="AQ13" s="3">
        <v>0.67605000000000004</v>
      </c>
      <c r="AR13" s="3">
        <v>0.52522999999999997</v>
      </c>
      <c r="AS13" s="3">
        <v>0.53534999999999999</v>
      </c>
      <c r="AT13" s="4">
        <f t="shared" si="0"/>
        <v>0.38793309438470724</v>
      </c>
      <c r="AU13" s="4">
        <f t="shared" si="1"/>
        <v>-9.9536482058658948E-2</v>
      </c>
      <c r="AV13" s="4">
        <f t="shared" si="2"/>
        <v>1.9267749366943976E-2</v>
      </c>
      <c r="AW13" s="4">
        <v>0.01</v>
      </c>
      <c r="AX13" s="4">
        <v>2.0749</v>
      </c>
      <c r="AY13" s="4">
        <v>2.8628999999999998</v>
      </c>
      <c r="AZ13" s="4">
        <v>2.1143999999999998</v>
      </c>
      <c r="BA13" s="4">
        <v>2.3357999999999999</v>
      </c>
      <c r="BB13" s="4">
        <v>1.7745</v>
      </c>
      <c r="BC13" s="4">
        <v>2.0131999999999999</v>
      </c>
      <c r="BD13" s="4">
        <v>0.24675</v>
      </c>
      <c r="BE13" s="4">
        <v>0.64580000000000004</v>
      </c>
      <c r="BF13" s="4">
        <v>0.29898999999999998</v>
      </c>
      <c r="BG13" s="4">
        <v>0.43525999999999998</v>
      </c>
      <c r="BH13" s="4">
        <v>0.1845</v>
      </c>
      <c r="BI13" s="4">
        <v>0.25247000000000003</v>
      </c>
      <c r="BJ13" s="4">
        <f t="shared" si="3"/>
        <v>1.6172239108409325</v>
      </c>
      <c r="BK13" s="4">
        <f t="shared" si="4"/>
        <v>0.45576775142981374</v>
      </c>
      <c r="BL13" s="4">
        <f t="shared" si="5"/>
        <v>0.36840108401084026</v>
      </c>
      <c r="BM13" s="4">
        <f t="shared" si="13"/>
        <v>-0.33109566051306649</v>
      </c>
      <c r="BN13" s="4">
        <f t="shared" si="14"/>
        <v>3.101841579764808E-2</v>
      </c>
      <c r="BO13" s="4">
        <f t="shared" si="15"/>
        <v>-4.3847457304418969E-2</v>
      </c>
      <c r="BP13" s="4">
        <f t="shared" si="16"/>
        <v>0.30198935275987671</v>
      </c>
    </row>
    <row r="14" spans="1:68" s="5" customFormat="1" ht="12" x14ac:dyDescent="0.2">
      <c r="A14" s="5" t="s">
        <v>75</v>
      </c>
      <c r="B14" s="5">
        <v>0</v>
      </c>
      <c r="C14" s="5" t="s">
        <v>25</v>
      </c>
      <c r="D14" s="5" t="s">
        <v>76</v>
      </c>
      <c r="E14" s="5" t="s">
        <v>173</v>
      </c>
      <c r="F14" s="5">
        <v>19</v>
      </c>
      <c r="G14" s="5" t="s">
        <v>27</v>
      </c>
      <c r="H14" s="2" t="s">
        <v>166</v>
      </c>
      <c r="I14" s="4">
        <v>0.90476000000000001</v>
      </c>
      <c r="J14" s="4">
        <v>0.93332999999999999</v>
      </c>
      <c r="K14" s="4">
        <v>0.93332999999999999</v>
      </c>
      <c r="L14" s="4">
        <v>1</v>
      </c>
      <c r="M14" s="4">
        <f t="shared" si="6"/>
        <v>0.942855</v>
      </c>
      <c r="N14" s="4">
        <v>0.9</v>
      </c>
      <c r="O14" s="4">
        <v>1.9</v>
      </c>
      <c r="P14" s="4">
        <v>2.9</v>
      </c>
      <c r="Q14" s="4">
        <v>3.9</v>
      </c>
      <c r="R14" s="4">
        <v>4.9000000000000004</v>
      </c>
      <c r="S14" s="3">
        <v>1.6901999999999999</v>
      </c>
      <c r="T14" s="3">
        <v>1.7524999999999999</v>
      </c>
      <c r="U14" s="3">
        <v>1.8120000000000001</v>
      </c>
      <c r="V14" s="3">
        <v>2.0615999999999999</v>
      </c>
      <c r="W14" s="3">
        <v>1.4669000000000001</v>
      </c>
      <c r="X14" s="3">
        <v>1.4137</v>
      </c>
      <c r="Y14" s="4">
        <v>0.95</v>
      </c>
      <c r="Z14" s="4">
        <v>1.95</v>
      </c>
      <c r="AA14" s="4">
        <v>2.95</v>
      </c>
      <c r="AB14" s="4">
        <f t="shared" si="7"/>
        <v>3.6859543249319726E-2</v>
      </c>
      <c r="AC14" s="4">
        <f t="shared" si="8"/>
        <v>0.13774834437086092</v>
      </c>
      <c r="AD14" s="4">
        <f t="shared" si="9"/>
        <v>-3.6266957529484056E-2</v>
      </c>
      <c r="AE14" s="3">
        <v>0.1</v>
      </c>
      <c r="AF14" s="3">
        <v>0.15</v>
      </c>
      <c r="AG14" s="3">
        <v>0</v>
      </c>
      <c r="AH14" s="3">
        <v>0</v>
      </c>
      <c r="AI14" s="3">
        <v>0.05</v>
      </c>
      <c r="AJ14" s="3">
        <v>0.25</v>
      </c>
      <c r="AK14" s="4">
        <f t="shared" si="10"/>
        <v>4.9999999999999989E-2</v>
      </c>
      <c r="AL14" s="4">
        <f t="shared" si="11"/>
        <v>0</v>
      </c>
      <c r="AM14" s="4">
        <f t="shared" si="12"/>
        <v>0.2</v>
      </c>
      <c r="AN14" s="3">
        <v>0.81625000000000003</v>
      </c>
      <c r="AO14" s="3">
        <v>0.66168000000000005</v>
      </c>
      <c r="AP14" s="3">
        <v>0.64703999999999995</v>
      </c>
      <c r="AQ14" s="3">
        <v>0.72460999999999998</v>
      </c>
      <c r="AR14" s="3">
        <v>0.53871999999999998</v>
      </c>
      <c r="AS14" s="3">
        <v>0.54559000000000002</v>
      </c>
      <c r="AT14" s="4">
        <f t="shared" si="0"/>
        <v>-0.18936600306278706</v>
      </c>
      <c r="AU14" s="4">
        <f t="shared" si="1"/>
        <v>0.11988439663699313</v>
      </c>
      <c r="AV14" s="4">
        <f t="shared" si="2"/>
        <v>1.2752450252450309E-2</v>
      </c>
      <c r="AW14" s="4">
        <v>0.2</v>
      </c>
      <c r="AX14" s="4">
        <v>2.5065</v>
      </c>
      <c r="AY14" s="4">
        <v>2.4142000000000001</v>
      </c>
      <c r="AZ14" s="4">
        <v>2.4590000000000001</v>
      </c>
      <c r="BA14" s="4">
        <v>2.7862</v>
      </c>
      <c r="BB14" s="4">
        <v>2.0055999999999998</v>
      </c>
      <c r="BC14" s="4">
        <v>1.9593</v>
      </c>
      <c r="BD14" s="4">
        <v>0.25136999999999998</v>
      </c>
      <c r="BE14" s="4">
        <v>0.32205</v>
      </c>
      <c r="BF14" s="4">
        <v>0.11493</v>
      </c>
      <c r="BG14" s="4">
        <v>0.19946</v>
      </c>
      <c r="BH14" s="4">
        <v>0.16084000000000001</v>
      </c>
      <c r="BI14" s="4">
        <v>0.12341000000000001</v>
      </c>
      <c r="BJ14" s="4">
        <f t="shared" si="3"/>
        <v>0.28117913832199548</v>
      </c>
      <c r="BK14" s="4">
        <f t="shared" si="4"/>
        <v>0.7354911685373704</v>
      </c>
      <c r="BL14" s="4">
        <f t="shared" si="5"/>
        <v>-0.23271574235264858</v>
      </c>
      <c r="BM14" s="4">
        <f t="shared" si="13"/>
        <v>0.26151397131552923</v>
      </c>
      <c r="BN14" s="4">
        <f t="shared" si="14"/>
        <v>-8.6846717544610152E-2</v>
      </c>
      <c r="BO14" s="4">
        <f t="shared" si="15"/>
        <v>0.51516557766557769</v>
      </c>
      <c r="BP14" s="4">
        <f t="shared" si="16"/>
        <v>0.21277882659139657</v>
      </c>
    </row>
    <row r="15" spans="1:68" s="5" customFormat="1" ht="12" x14ac:dyDescent="0.2">
      <c r="A15" s="5" t="s">
        <v>79</v>
      </c>
      <c r="B15" s="5">
        <v>0</v>
      </c>
      <c r="C15" s="5" t="s">
        <v>25</v>
      </c>
      <c r="D15" s="5" t="s">
        <v>80</v>
      </c>
      <c r="E15" s="5" t="s">
        <v>42</v>
      </c>
      <c r="F15" s="5">
        <v>19</v>
      </c>
      <c r="G15" s="5" t="s">
        <v>45</v>
      </c>
      <c r="H15" s="2" t="s">
        <v>167</v>
      </c>
      <c r="I15" s="4">
        <v>0.51110999999999995</v>
      </c>
      <c r="J15" s="4">
        <v>0.75556000000000001</v>
      </c>
      <c r="K15" s="4">
        <v>0.59048</v>
      </c>
      <c r="L15" s="4">
        <v>0.64444000000000001</v>
      </c>
      <c r="M15" s="4">
        <f t="shared" si="6"/>
        <v>0.62539749999999994</v>
      </c>
      <c r="N15" s="4">
        <v>0.9</v>
      </c>
      <c r="O15" s="4">
        <v>1.9</v>
      </c>
      <c r="P15" s="4">
        <v>2.9</v>
      </c>
      <c r="Q15" s="4">
        <v>3.9</v>
      </c>
      <c r="R15" s="4">
        <v>4.9000000000000004</v>
      </c>
      <c r="S15" s="3">
        <v>2.4630000000000001</v>
      </c>
      <c r="T15" s="3">
        <v>2.3325999999999998</v>
      </c>
      <c r="U15" s="3">
        <v>1.3789</v>
      </c>
      <c r="V15" s="3">
        <v>1.9315</v>
      </c>
      <c r="W15" s="3">
        <v>1.3465</v>
      </c>
      <c r="X15" s="3">
        <v>1.5704</v>
      </c>
      <c r="Y15" s="4">
        <v>0.95</v>
      </c>
      <c r="Z15" s="4">
        <v>1.95</v>
      </c>
      <c r="AA15" s="4">
        <v>2.95</v>
      </c>
      <c r="AB15" s="4">
        <f t="shared" si="7"/>
        <v>-5.2943564758424766E-2</v>
      </c>
      <c r="AC15" s="4">
        <f t="shared" si="8"/>
        <v>0.40075422438175345</v>
      </c>
      <c r="AD15" s="4">
        <f t="shared" si="9"/>
        <v>0.16628295581136276</v>
      </c>
      <c r="AE15" s="3">
        <v>0.6</v>
      </c>
      <c r="AF15" s="3">
        <v>0.25</v>
      </c>
      <c r="AG15" s="3">
        <v>0.25</v>
      </c>
      <c r="AH15" s="3">
        <v>0.35</v>
      </c>
      <c r="AI15" s="3">
        <v>0.1</v>
      </c>
      <c r="AJ15" s="3">
        <v>0.35</v>
      </c>
      <c r="AK15" s="4">
        <f t="shared" si="10"/>
        <v>-0.35</v>
      </c>
      <c r="AL15" s="4">
        <f t="shared" si="11"/>
        <v>9.9999999999999978E-2</v>
      </c>
      <c r="AM15" s="4">
        <f t="shared" si="12"/>
        <v>0.24999999999999997</v>
      </c>
      <c r="AN15" s="3">
        <v>0.62914999999999999</v>
      </c>
      <c r="AO15" s="3">
        <v>1.3857999999999999</v>
      </c>
      <c r="AP15" s="3">
        <v>0.61326999999999998</v>
      </c>
      <c r="AQ15" s="3">
        <v>0.69277</v>
      </c>
      <c r="AR15" s="3">
        <v>0.57172999999999996</v>
      </c>
      <c r="AS15" s="3">
        <v>0.67732999999999999</v>
      </c>
      <c r="AT15" s="4">
        <f t="shared" si="0"/>
        <v>1.2026543749503298</v>
      </c>
      <c r="AU15" s="4">
        <f t="shared" si="1"/>
        <v>0.12963295122865959</v>
      </c>
      <c r="AV15" s="4">
        <f t="shared" si="2"/>
        <v>0.18470256939464447</v>
      </c>
      <c r="AW15" s="4">
        <v>0.05</v>
      </c>
      <c r="AX15" s="4">
        <v>3.0922000000000001</v>
      </c>
      <c r="AY15" s="4">
        <v>3.7183999999999999</v>
      </c>
      <c r="AZ15" s="4">
        <v>1.9921</v>
      </c>
      <c r="BA15" s="4">
        <v>2.6242999999999999</v>
      </c>
      <c r="BB15" s="4">
        <v>1.9181999999999999</v>
      </c>
      <c r="BC15" s="4">
        <v>2.2477</v>
      </c>
      <c r="BD15" s="4">
        <v>1.264</v>
      </c>
      <c r="BE15" s="4">
        <v>1.0390999999999999</v>
      </c>
      <c r="BF15" s="4">
        <v>0.58340999999999998</v>
      </c>
      <c r="BG15" s="4">
        <v>0.75546000000000002</v>
      </c>
      <c r="BH15" s="4">
        <v>0.42986999999999997</v>
      </c>
      <c r="BI15" s="4">
        <v>0.49996000000000002</v>
      </c>
      <c r="BJ15" s="4">
        <f t="shared" si="3"/>
        <v>-0.17792721518987353</v>
      </c>
      <c r="BK15" s="4">
        <f t="shared" si="4"/>
        <v>0.29490409831850672</v>
      </c>
      <c r="BL15" s="4">
        <f t="shared" si="5"/>
        <v>0.16304929397259649</v>
      </c>
      <c r="BM15" s="4">
        <f t="shared" si="13"/>
        <v>2.5893978182529809E-2</v>
      </c>
      <c r="BN15" s="4">
        <f t="shared" si="14"/>
        <v>1.0003753049352597</v>
      </c>
      <c r="BO15" s="4">
        <f t="shared" si="15"/>
        <v>0.1004320221083379</v>
      </c>
      <c r="BP15" s="4">
        <f t="shared" si="16"/>
        <v>1.0459746357019473</v>
      </c>
    </row>
    <row r="16" spans="1:68" s="5" customFormat="1" ht="12" x14ac:dyDescent="0.2">
      <c r="A16" s="5" t="s">
        <v>87</v>
      </c>
      <c r="B16" s="5">
        <v>0</v>
      </c>
      <c r="C16" s="5" t="s">
        <v>25</v>
      </c>
      <c r="D16" s="5" t="s">
        <v>88</v>
      </c>
      <c r="E16" s="5" t="s">
        <v>173</v>
      </c>
      <c r="F16" s="5">
        <v>20</v>
      </c>
      <c r="G16" s="5" t="s">
        <v>45</v>
      </c>
      <c r="H16" s="2" t="s">
        <v>166</v>
      </c>
      <c r="I16" s="4">
        <v>0.74443999999999999</v>
      </c>
      <c r="J16" s="4">
        <v>0.95238</v>
      </c>
      <c r="K16" s="4">
        <v>1</v>
      </c>
      <c r="L16" s="4">
        <v>0.95238</v>
      </c>
      <c r="M16" s="4">
        <f t="shared" si="6"/>
        <v>0.91229999999999989</v>
      </c>
      <c r="N16" s="4">
        <v>0.9</v>
      </c>
      <c r="O16" s="4">
        <v>1.9</v>
      </c>
      <c r="P16" s="4">
        <v>2.9</v>
      </c>
      <c r="Q16" s="4">
        <v>3.9</v>
      </c>
      <c r="R16" s="4">
        <v>4.9000000000000004</v>
      </c>
      <c r="S16" s="3">
        <v>1.8649</v>
      </c>
      <c r="T16" s="3">
        <v>2.0148000000000001</v>
      </c>
      <c r="U16" s="3">
        <v>1.5872999999999999</v>
      </c>
      <c r="V16" s="3">
        <v>1.6819</v>
      </c>
      <c r="W16" s="3">
        <v>1.3344</v>
      </c>
      <c r="X16" s="3">
        <v>1.4276</v>
      </c>
      <c r="Y16" s="4">
        <v>0.95</v>
      </c>
      <c r="Z16" s="4">
        <v>1.95</v>
      </c>
      <c r="AA16" s="4">
        <v>2.95</v>
      </c>
      <c r="AB16" s="4">
        <f t="shared" si="7"/>
        <v>8.037964502118089E-2</v>
      </c>
      <c r="AC16" s="4">
        <f t="shared" si="8"/>
        <v>5.9598059598059638E-2</v>
      </c>
      <c r="AD16" s="4">
        <f t="shared" si="9"/>
        <v>6.9844124700239707E-2</v>
      </c>
      <c r="AE16" s="3">
        <v>0.5</v>
      </c>
      <c r="AF16" s="3">
        <v>0.3</v>
      </c>
      <c r="AG16" s="3">
        <v>0.25</v>
      </c>
      <c r="AH16" s="3">
        <v>0.3</v>
      </c>
      <c r="AI16" s="3">
        <v>0.1</v>
      </c>
      <c r="AJ16" s="3">
        <v>0.05</v>
      </c>
      <c r="AK16" s="4">
        <f t="shared" si="10"/>
        <v>-0.2</v>
      </c>
      <c r="AL16" s="4">
        <f t="shared" si="11"/>
        <v>4.9999999999999989E-2</v>
      </c>
      <c r="AM16" s="4">
        <f t="shared" si="12"/>
        <v>-0.05</v>
      </c>
      <c r="AN16" s="3">
        <v>0.78180000000000005</v>
      </c>
      <c r="AO16" s="3">
        <v>0.62353000000000003</v>
      </c>
      <c r="AP16" s="3">
        <v>0.35591</v>
      </c>
      <c r="AQ16" s="3">
        <v>0.41143000000000002</v>
      </c>
      <c r="AR16" s="3">
        <v>0.37297000000000002</v>
      </c>
      <c r="AS16" s="3">
        <v>0.33213999999999999</v>
      </c>
      <c r="AT16" s="4">
        <f t="shared" si="0"/>
        <v>-0.20244308007162959</v>
      </c>
      <c r="AU16" s="4">
        <f t="shared" si="1"/>
        <v>0.15599449298980073</v>
      </c>
      <c r="AV16" s="4">
        <f t="shared" si="2"/>
        <v>-0.10947261173820955</v>
      </c>
      <c r="AW16" s="4">
        <v>0.16</v>
      </c>
      <c r="AX16" s="4">
        <v>2.6467000000000001</v>
      </c>
      <c r="AY16" s="4">
        <v>2.6383000000000001</v>
      </c>
      <c r="AZ16" s="4">
        <v>1.9432</v>
      </c>
      <c r="BA16" s="4">
        <v>2.0933000000000002</v>
      </c>
      <c r="BB16" s="4">
        <v>1.7073</v>
      </c>
      <c r="BC16" s="4">
        <v>1.7597</v>
      </c>
      <c r="BD16" s="4">
        <v>0.51173000000000002</v>
      </c>
      <c r="BE16" s="4">
        <v>0.48349999999999999</v>
      </c>
      <c r="BF16" s="4">
        <v>0.40610000000000002</v>
      </c>
      <c r="BG16" s="4">
        <v>0.38225999999999999</v>
      </c>
      <c r="BH16" s="4">
        <v>0.27137</v>
      </c>
      <c r="BI16" s="4">
        <v>0.35377999999999998</v>
      </c>
      <c r="BJ16" s="4">
        <f t="shared" si="3"/>
        <v>-5.5165810095167411E-2</v>
      </c>
      <c r="BK16" s="4">
        <f t="shared" si="4"/>
        <v>-5.8704752524008974E-2</v>
      </c>
      <c r="BL16" s="4">
        <f t="shared" si="5"/>
        <v>0.30368132070604714</v>
      </c>
      <c r="BM16" s="4">
        <f t="shared" si="13"/>
        <v>1.1966227417043638</v>
      </c>
      <c r="BN16" s="4">
        <f t="shared" si="14"/>
        <v>0.51551904333665499</v>
      </c>
      <c r="BO16" s="4">
        <f t="shared" si="15"/>
        <v>1.0961471432018661</v>
      </c>
      <c r="BP16" s="4">
        <f t="shared" si="16"/>
        <v>0.8773107725657856</v>
      </c>
    </row>
    <row r="17" spans="1:68" s="5" customFormat="1" ht="12" x14ac:dyDescent="0.2">
      <c r="A17" s="5" t="s">
        <v>93</v>
      </c>
      <c r="B17" s="5">
        <v>0</v>
      </c>
      <c r="C17" s="5" t="s">
        <v>25</v>
      </c>
      <c r="D17" s="5" t="s">
        <v>94</v>
      </c>
      <c r="E17" s="5" t="s">
        <v>42</v>
      </c>
      <c r="F17" s="5">
        <v>20</v>
      </c>
      <c r="G17" s="5" t="s">
        <v>45</v>
      </c>
      <c r="H17" s="2" t="s">
        <v>167</v>
      </c>
      <c r="I17" s="4">
        <v>0.75397000000000003</v>
      </c>
      <c r="J17" s="4">
        <v>0.82221999999999995</v>
      </c>
      <c r="K17" s="4">
        <v>1</v>
      </c>
      <c r="L17" s="4">
        <v>0.86667000000000005</v>
      </c>
      <c r="M17" s="4">
        <f t="shared" si="6"/>
        <v>0.86071500000000001</v>
      </c>
      <c r="N17" s="4">
        <v>0.9</v>
      </c>
      <c r="O17" s="4">
        <v>1.9</v>
      </c>
      <c r="P17" s="4">
        <v>2.9</v>
      </c>
      <c r="Q17" s="4">
        <v>3.9</v>
      </c>
      <c r="R17" s="4">
        <v>4.9000000000000004</v>
      </c>
      <c r="S17" s="3">
        <v>1.0202</v>
      </c>
      <c r="T17" s="3">
        <v>0.88495000000000001</v>
      </c>
      <c r="U17" s="3">
        <v>0.81942999999999999</v>
      </c>
      <c r="V17" s="3">
        <v>0.82452000000000003</v>
      </c>
      <c r="W17" s="3">
        <v>0.82401999999999997</v>
      </c>
      <c r="X17" s="3">
        <v>0.77498999999999996</v>
      </c>
      <c r="Y17" s="4">
        <v>0.95</v>
      </c>
      <c r="Z17" s="4">
        <v>1.95</v>
      </c>
      <c r="AA17" s="4">
        <v>2.95</v>
      </c>
      <c r="AB17" s="4">
        <f t="shared" si="7"/>
        <v>-0.13257204469711814</v>
      </c>
      <c r="AC17" s="4">
        <f t="shared" si="8"/>
        <v>6.2116349169545337E-3</v>
      </c>
      <c r="AD17" s="4">
        <f t="shared" si="9"/>
        <v>-5.9500982985849826E-2</v>
      </c>
      <c r="AE17" s="3">
        <v>0.15</v>
      </c>
      <c r="AF17" s="3">
        <v>0.35</v>
      </c>
      <c r="AG17" s="3">
        <v>0.05</v>
      </c>
      <c r="AH17" s="3">
        <v>0.2</v>
      </c>
      <c r="AI17" s="3">
        <v>0.05</v>
      </c>
      <c r="AJ17" s="3">
        <v>0.2</v>
      </c>
      <c r="AK17" s="4">
        <f t="shared" si="10"/>
        <v>0.19999999999999998</v>
      </c>
      <c r="AL17" s="4">
        <f t="shared" si="11"/>
        <v>0.15000000000000002</v>
      </c>
      <c r="AM17" s="4">
        <f t="shared" si="12"/>
        <v>0.15000000000000002</v>
      </c>
      <c r="AN17" s="3">
        <v>0.43787999999999999</v>
      </c>
      <c r="AO17" s="3">
        <v>0.51007000000000002</v>
      </c>
      <c r="AP17" s="3">
        <v>0.41831000000000002</v>
      </c>
      <c r="AQ17" s="3">
        <v>0.54335</v>
      </c>
      <c r="AR17" s="3">
        <v>0.35093000000000002</v>
      </c>
      <c r="AS17" s="3">
        <v>0.44891999999999999</v>
      </c>
      <c r="AT17" s="4">
        <f t="shared" si="0"/>
        <v>0.16486251941171104</v>
      </c>
      <c r="AU17" s="4">
        <f t="shared" si="1"/>
        <v>0.2989170710716933</v>
      </c>
      <c r="AV17" s="4">
        <f t="shared" si="2"/>
        <v>0.27922947596386738</v>
      </c>
      <c r="AW17" s="4">
        <v>0.16</v>
      </c>
      <c r="AX17" s="4">
        <v>1.4581</v>
      </c>
      <c r="AY17" s="4">
        <v>1.395</v>
      </c>
      <c r="AZ17" s="4">
        <v>1.2377</v>
      </c>
      <c r="BA17" s="4">
        <v>1.3678999999999999</v>
      </c>
      <c r="BB17" s="4">
        <v>1.1749000000000001</v>
      </c>
      <c r="BC17" s="4">
        <v>1.2239</v>
      </c>
      <c r="BD17" s="4">
        <v>0.43890000000000001</v>
      </c>
      <c r="BE17" s="4">
        <v>0.15176999999999999</v>
      </c>
      <c r="BF17" s="4">
        <v>0.11728</v>
      </c>
      <c r="BG17" s="4">
        <v>6.7793000000000006E-2</v>
      </c>
      <c r="BH17" s="4">
        <v>0.12803999999999999</v>
      </c>
      <c r="BI17" s="4">
        <v>5.9711E-2</v>
      </c>
      <c r="BJ17" s="4">
        <f t="shared" si="3"/>
        <v>-0.65420369104579634</v>
      </c>
      <c r="BK17" s="4">
        <f t="shared" si="4"/>
        <v>-0.42195600272851286</v>
      </c>
      <c r="BL17" s="4">
        <f t="shared" si="5"/>
        <v>-0.53365354576694779</v>
      </c>
      <c r="BM17" s="4">
        <f t="shared" si="13"/>
        <v>4.678348593148618E-2</v>
      </c>
      <c r="BN17" s="4">
        <f t="shared" si="14"/>
        <v>-6.1249654918560714E-2</v>
      </c>
      <c r="BO17" s="4">
        <f t="shared" si="15"/>
        <v>0.24777021058330706</v>
      </c>
      <c r="BP17" s="4">
        <f t="shared" si="16"/>
        <v>0.13621580682526968</v>
      </c>
    </row>
    <row r="18" spans="1:68" s="5" customFormat="1" ht="12" x14ac:dyDescent="0.2">
      <c r="A18" s="5" t="s">
        <v>95</v>
      </c>
      <c r="B18" s="5">
        <v>0</v>
      </c>
      <c r="C18" s="5" t="s">
        <v>25</v>
      </c>
      <c r="D18" s="5" t="s">
        <v>96</v>
      </c>
      <c r="E18" s="5" t="s">
        <v>42</v>
      </c>
      <c r="F18" s="5">
        <v>18</v>
      </c>
      <c r="G18" s="5" t="s">
        <v>45</v>
      </c>
      <c r="H18" s="2" t="s">
        <v>167</v>
      </c>
      <c r="I18" s="4">
        <v>0.84126999999999996</v>
      </c>
      <c r="J18" s="4">
        <v>1</v>
      </c>
      <c r="K18" s="4">
        <v>1</v>
      </c>
      <c r="L18" s="4">
        <v>1</v>
      </c>
      <c r="M18" s="4">
        <f t="shared" si="6"/>
        <v>0.96031749999999994</v>
      </c>
      <c r="N18" s="4">
        <v>0.9</v>
      </c>
      <c r="O18" s="4">
        <v>1.9</v>
      </c>
      <c r="P18" s="4">
        <v>2.9</v>
      </c>
      <c r="Q18" s="4">
        <v>3.9</v>
      </c>
      <c r="R18" s="4">
        <v>4.9000000000000004</v>
      </c>
      <c r="S18" s="3">
        <v>1.0790999999999999</v>
      </c>
      <c r="T18" s="3">
        <v>0.95201000000000002</v>
      </c>
      <c r="U18" s="3">
        <v>0.73958000000000002</v>
      </c>
      <c r="V18" s="3">
        <v>0.87472000000000005</v>
      </c>
      <c r="W18" s="3">
        <v>0.77936000000000005</v>
      </c>
      <c r="X18" s="3">
        <v>0.81113999999999997</v>
      </c>
      <c r="Y18" s="4">
        <v>0.95</v>
      </c>
      <c r="Z18" s="4">
        <v>1.95</v>
      </c>
      <c r="AA18" s="4">
        <v>2.95</v>
      </c>
      <c r="AB18" s="4">
        <f t="shared" si="7"/>
        <v>-0.11777407098508008</v>
      </c>
      <c r="AC18" s="4">
        <f t="shared" si="8"/>
        <v>0.18272533059303941</v>
      </c>
      <c r="AD18" s="4">
        <f t="shared" si="9"/>
        <v>4.0777047834120284E-2</v>
      </c>
      <c r="AE18" s="3">
        <v>0</v>
      </c>
      <c r="AF18" s="3">
        <v>0.05</v>
      </c>
      <c r="AG18" s="3">
        <v>0.05</v>
      </c>
      <c r="AH18" s="3">
        <v>0.15</v>
      </c>
      <c r="AI18" s="3">
        <v>0.05</v>
      </c>
      <c r="AJ18" s="3">
        <v>0.05</v>
      </c>
      <c r="AK18" s="4">
        <f t="shared" si="10"/>
        <v>0.05</v>
      </c>
      <c r="AL18" s="4">
        <f t="shared" si="11"/>
        <v>9.9999999999999992E-2</v>
      </c>
      <c r="AM18" s="4">
        <f t="shared" si="12"/>
        <v>0</v>
      </c>
      <c r="AN18" s="3">
        <v>0.46383999999999997</v>
      </c>
      <c r="AO18" s="3">
        <v>0.41389999999999999</v>
      </c>
      <c r="AP18" s="3">
        <v>0.33517999999999998</v>
      </c>
      <c r="AQ18" s="3">
        <v>0.39116000000000001</v>
      </c>
      <c r="AR18" s="3">
        <v>0.31426999999999999</v>
      </c>
      <c r="AS18" s="3">
        <v>0.36026999999999998</v>
      </c>
      <c r="AT18" s="4">
        <f t="shared" si="0"/>
        <v>-0.10766643670231113</v>
      </c>
      <c r="AU18" s="4">
        <f t="shared" si="1"/>
        <v>0.16701473834954372</v>
      </c>
      <c r="AV18" s="4">
        <f t="shared" si="2"/>
        <v>0.14637095491138186</v>
      </c>
      <c r="AW18" s="4">
        <v>0.23</v>
      </c>
      <c r="AX18" s="4">
        <v>1.5428999999999999</v>
      </c>
      <c r="AY18" s="4">
        <v>1.3658999999999999</v>
      </c>
      <c r="AZ18" s="4">
        <v>1.0748</v>
      </c>
      <c r="BA18" s="4">
        <v>1.2659</v>
      </c>
      <c r="BB18" s="4">
        <v>1.0935999999999999</v>
      </c>
      <c r="BC18" s="4">
        <v>1.1714</v>
      </c>
      <c r="BD18" s="4">
        <v>0.21009</v>
      </c>
      <c r="BE18" s="4">
        <v>0.15040999999999999</v>
      </c>
      <c r="BF18" s="4">
        <v>7.8254000000000004E-2</v>
      </c>
      <c r="BG18" s="4">
        <v>0.21920999999999999</v>
      </c>
      <c r="BH18" s="4">
        <v>0.10261000000000001</v>
      </c>
      <c r="BI18" s="4">
        <v>0.10637000000000001</v>
      </c>
      <c r="BJ18" s="4">
        <f t="shared" si="3"/>
        <v>-0.28406873244799857</v>
      </c>
      <c r="BK18" s="4">
        <f t="shared" si="4"/>
        <v>1.8012625552687398</v>
      </c>
      <c r="BL18" s="4">
        <f t="shared" si="5"/>
        <v>3.664360198811023E-2</v>
      </c>
      <c r="BM18" s="4">
        <f t="shared" si="13"/>
        <v>0.38385345187660369</v>
      </c>
      <c r="BN18" s="4">
        <f t="shared" si="14"/>
        <v>5.8134778607219495E-2</v>
      </c>
      <c r="BO18" s="4">
        <f t="shared" si="15"/>
        <v>0.4759283418716389</v>
      </c>
      <c r="BP18" s="4">
        <f t="shared" si="16"/>
        <v>0.14886057678963005</v>
      </c>
    </row>
    <row r="19" spans="1:68" s="5" customFormat="1" ht="12" x14ac:dyDescent="0.2">
      <c r="A19" s="5" t="s">
        <v>97</v>
      </c>
      <c r="B19" s="5">
        <v>0</v>
      </c>
      <c r="C19" s="5" t="s">
        <v>25</v>
      </c>
      <c r="D19" s="5" t="s">
        <v>98</v>
      </c>
      <c r="E19" s="5" t="s">
        <v>42</v>
      </c>
      <c r="F19" s="5">
        <v>22</v>
      </c>
      <c r="G19" s="5" t="s">
        <v>27</v>
      </c>
      <c r="H19" s="2" t="s">
        <v>167</v>
      </c>
      <c r="I19" s="4">
        <v>0.90476000000000001</v>
      </c>
      <c r="J19" s="4">
        <v>0.95238</v>
      </c>
      <c r="K19" s="4">
        <v>0.94443999999999995</v>
      </c>
      <c r="L19" s="4">
        <v>0.88888999999999996</v>
      </c>
      <c r="M19" s="4">
        <f t="shared" si="6"/>
        <v>0.92261749999999998</v>
      </c>
      <c r="N19" s="4">
        <v>0.9</v>
      </c>
      <c r="O19" s="4">
        <v>1.9</v>
      </c>
      <c r="P19" s="4">
        <v>2.9</v>
      </c>
      <c r="Q19" s="4">
        <v>3.9</v>
      </c>
      <c r="R19" s="4">
        <v>4.9000000000000004</v>
      </c>
      <c r="S19" s="3">
        <v>1.9872000000000001</v>
      </c>
      <c r="T19" s="3">
        <v>1.9551000000000001</v>
      </c>
      <c r="U19" s="3">
        <v>1.6428</v>
      </c>
      <c r="V19" s="3">
        <v>2.1244000000000001</v>
      </c>
      <c r="W19" s="3">
        <v>1.5224</v>
      </c>
      <c r="X19" s="3">
        <v>1.5528</v>
      </c>
      <c r="Y19" s="4">
        <v>0.95</v>
      </c>
      <c r="Z19" s="4">
        <v>1.95</v>
      </c>
      <c r="AA19" s="4">
        <v>2.95</v>
      </c>
      <c r="AB19" s="4">
        <f t="shared" si="7"/>
        <v>-1.6153381642512121E-2</v>
      </c>
      <c r="AC19" s="4">
        <f t="shared" si="8"/>
        <v>0.29315802288775261</v>
      </c>
      <c r="AD19" s="4">
        <f t="shared" si="9"/>
        <v>1.9968470835522778E-2</v>
      </c>
      <c r="AE19" s="3">
        <v>0.25</v>
      </c>
      <c r="AF19" s="3">
        <v>0.1</v>
      </c>
      <c r="AG19" s="3">
        <v>0.1</v>
      </c>
      <c r="AH19" s="3">
        <v>0.25</v>
      </c>
      <c r="AI19" s="3">
        <v>0.05</v>
      </c>
      <c r="AJ19" s="3">
        <v>0.2</v>
      </c>
      <c r="AK19" s="4">
        <f t="shared" si="10"/>
        <v>-0.15</v>
      </c>
      <c r="AL19" s="4">
        <f t="shared" si="11"/>
        <v>0.15</v>
      </c>
      <c r="AM19" s="4">
        <f t="shared" si="12"/>
        <v>0.15000000000000002</v>
      </c>
      <c r="AN19" s="3">
        <v>0.75078999999999996</v>
      </c>
      <c r="AO19" s="3">
        <v>0.71914</v>
      </c>
      <c r="AP19" s="3">
        <v>0.41588999999999998</v>
      </c>
      <c r="AQ19" s="3">
        <v>0.66554999999999997</v>
      </c>
      <c r="AR19" s="3">
        <v>0.49224000000000001</v>
      </c>
      <c r="AS19" s="3">
        <v>0.58872000000000002</v>
      </c>
      <c r="AT19" s="4">
        <f t="shared" si="0"/>
        <v>-4.2155596105435511E-2</v>
      </c>
      <c r="AU19" s="4">
        <f t="shared" si="1"/>
        <v>0.60030296472624967</v>
      </c>
      <c r="AV19" s="4">
        <f t="shared" si="2"/>
        <v>0.19600195026816181</v>
      </c>
      <c r="AW19" s="4">
        <v>0.2</v>
      </c>
      <c r="AX19" s="4">
        <v>2.738</v>
      </c>
      <c r="AY19" s="4">
        <v>2.6741999999999999</v>
      </c>
      <c r="AZ19" s="4">
        <v>2.0587</v>
      </c>
      <c r="BA19" s="4">
        <v>2.7898999999999998</v>
      </c>
      <c r="BB19" s="4">
        <v>2.0146999999999999</v>
      </c>
      <c r="BC19" s="4">
        <v>2.1415000000000002</v>
      </c>
      <c r="BD19" s="4">
        <v>0.41809000000000002</v>
      </c>
      <c r="BE19" s="4">
        <v>0.38446000000000002</v>
      </c>
      <c r="BF19" s="4">
        <v>0.17288000000000001</v>
      </c>
      <c r="BG19" s="4">
        <v>0.53344999999999998</v>
      </c>
      <c r="BH19" s="4">
        <v>9.5721000000000001E-2</v>
      </c>
      <c r="BI19" s="4">
        <v>0.25069999999999998</v>
      </c>
      <c r="BJ19" s="4">
        <f t="shared" si="3"/>
        <v>-8.0437226434499687E-2</v>
      </c>
      <c r="BK19" s="4">
        <f t="shared" si="4"/>
        <v>2.085666358167515</v>
      </c>
      <c r="BL19" s="4">
        <f t="shared" si="5"/>
        <v>1.6190700055369249</v>
      </c>
      <c r="BM19" s="4">
        <f t="shared" si="13"/>
        <v>0.80526100651614607</v>
      </c>
      <c r="BN19" s="4">
        <f t="shared" si="14"/>
        <v>8.0519870783562597E-2</v>
      </c>
      <c r="BO19" s="4">
        <f t="shared" si="15"/>
        <v>0.52525190963757495</v>
      </c>
      <c r="BP19" s="4">
        <f t="shared" si="16"/>
        <v>0.22153145807854324</v>
      </c>
    </row>
    <row r="20" spans="1:68" s="5" customFormat="1" ht="12" x14ac:dyDescent="0.2">
      <c r="A20" s="5" t="s">
        <v>101</v>
      </c>
      <c r="B20" s="5">
        <v>0</v>
      </c>
      <c r="C20" s="5" t="s">
        <v>25</v>
      </c>
      <c r="D20" s="5" t="s">
        <v>102</v>
      </c>
      <c r="E20" s="5" t="s">
        <v>42</v>
      </c>
      <c r="F20" s="5">
        <v>19</v>
      </c>
      <c r="G20" s="5" t="s">
        <v>45</v>
      </c>
      <c r="H20" s="2" t="s">
        <v>167</v>
      </c>
      <c r="I20" s="4">
        <v>0.75397000000000003</v>
      </c>
      <c r="J20" s="4">
        <v>0.90476000000000001</v>
      </c>
      <c r="K20" s="4">
        <v>0.89683000000000002</v>
      </c>
      <c r="L20" s="4">
        <v>0.80159000000000002</v>
      </c>
      <c r="M20" s="4">
        <f t="shared" si="6"/>
        <v>0.83928749999999996</v>
      </c>
      <c r="N20" s="4">
        <v>0.9</v>
      </c>
      <c r="O20" s="4">
        <v>1.9</v>
      </c>
      <c r="P20" s="4">
        <v>2.9</v>
      </c>
      <c r="Q20" s="4">
        <v>3.9</v>
      </c>
      <c r="R20" s="4">
        <v>4.9000000000000004</v>
      </c>
      <c r="S20" s="3">
        <v>2.1732999999999998</v>
      </c>
      <c r="T20" s="3">
        <v>2.0592999999999999</v>
      </c>
      <c r="U20" s="3">
        <v>1.7474000000000001</v>
      </c>
      <c r="V20" s="3">
        <v>1.9258999999999999</v>
      </c>
      <c r="W20" s="3">
        <v>1.5186999999999999</v>
      </c>
      <c r="X20" s="3">
        <v>1.7505999999999999</v>
      </c>
      <c r="Y20" s="4">
        <v>0.95</v>
      </c>
      <c r="Z20" s="4">
        <v>1.95</v>
      </c>
      <c r="AA20" s="4">
        <v>2.95</v>
      </c>
      <c r="AB20" s="4">
        <f t="shared" si="7"/>
        <v>-5.2454792251414806E-2</v>
      </c>
      <c r="AC20" s="4">
        <f t="shared" si="8"/>
        <v>0.10215176834153583</v>
      </c>
      <c r="AD20" s="4">
        <f t="shared" si="9"/>
        <v>0.15269638506617511</v>
      </c>
      <c r="AE20" s="3">
        <v>0.35</v>
      </c>
      <c r="AF20" s="3">
        <v>0.75</v>
      </c>
      <c r="AG20" s="3">
        <v>0.05</v>
      </c>
      <c r="AH20" s="3">
        <v>0.15</v>
      </c>
      <c r="AI20" s="3">
        <v>0.05</v>
      </c>
      <c r="AJ20" s="3">
        <v>0.15</v>
      </c>
      <c r="AK20" s="4">
        <f t="shared" si="10"/>
        <v>0.4</v>
      </c>
      <c r="AL20" s="4">
        <f t="shared" si="11"/>
        <v>9.9999999999999992E-2</v>
      </c>
      <c r="AM20" s="4">
        <f t="shared" si="12"/>
        <v>9.9999999999999992E-2</v>
      </c>
      <c r="AN20" s="3">
        <v>0.85219999999999996</v>
      </c>
      <c r="AO20" s="3">
        <v>0.85450999999999999</v>
      </c>
      <c r="AP20" s="3">
        <v>0.64507000000000003</v>
      </c>
      <c r="AQ20" s="3">
        <v>0.70928000000000002</v>
      </c>
      <c r="AR20" s="3">
        <v>0.53786</v>
      </c>
      <c r="AS20" s="3">
        <v>0.86797999999999997</v>
      </c>
      <c r="AT20" s="4">
        <f t="shared" si="0"/>
        <v>2.710631307204947E-3</v>
      </c>
      <c r="AU20" s="4">
        <f t="shared" si="1"/>
        <v>9.9539584851256357E-2</v>
      </c>
      <c r="AV20" s="4">
        <f t="shared" si="2"/>
        <v>0.61376566392741605</v>
      </c>
      <c r="AW20" s="4">
        <v>0.1</v>
      </c>
      <c r="AX20" s="4">
        <v>3.0255000000000001</v>
      </c>
      <c r="AY20" s="4">
        <v>2.9138000000000002</v>
      </c>
      <c r="AZ20" s="4">
        <v>2.3923999999999999</v>
      </c>
      <c r="BA20" s="4">
        <v>2.6352000000000002</v>
      </c>
      <c r="BB20" s="4">
        <v>2.0566</v>
      </c>
      <c r="BC20" s="4">
        <v>2.6185999999999998</v>
      </c>
      <c r="BD20" s="4">
        <v>0.60082000000000002</v>
      </c>
      <c r="BE20" s="4">
        <v>0.51161000000000001</v>
      </c>
      <c r="BF20" s="4">
        <v>0.22131999999999999</v>
      </c>
      <c r="BG20" s="4">
        <v>0.36186000000000001</v>
      </c>
      <c r="BH20" s="4">
        <v>0.12143</v>
      </c>
      <c r="BI20" s="4">
        <v>0.26311000000000001</v>
      </c>
      <c r="BJ20" s="4">
        <f t="shared" si="3"/>
        <v>-0.14848041010618818</v>
      </c>
      <c r="BK20" s="4">
        <f t="shared" si="4"/>
        <v>0.63500813302006165</v>
      </c>
      <c r="BL20" s="4">
        <f t="shared" si="5"/>
        <v>1.1667627439677184</v>
      </c>
      <c r="BM20" s="4">
        <f t="shared" si="13"/>
        <v>0.32109693521633287</v>
      </c>
      <c r="BN20" s="4">
        <f t="shared" si="14"/>
        <v>0.20475693661177519</v>
      </c>
      <c r="BO20" s="4">
        <f t="shared" si="15"/>
        <v>0.58442717435763947</v>
      </c>
      <c r="BP20" s="4">
        <f t="shared" si="16"/>
        <v>-1.5518790755547296E-2</v>
      </c>
    </row>
    <row r="21" spans="1:68" s="5" customFormat="1" ht="12" x14ac:dyDescent="0.2">
      <c r="A21" s="5" t="s">
        <v>107</v>
      </c>
      <c r="B21" s="5">
        <v>0</v>
      </c>
      <c r="C21" s="5" t="s">
        <v>25</v>
      </c>
      <c r="D21" s="5" t="s">
        <v>108</v>
      </c>
      <c r="E21" s="5" t="s">
        <v>42</v>
      </c>
      <c r="F21" s="5">
        <v>20</v>
      </c>
      <c r="G21" s="5" t="s">
        <v>27</v>
      </c>
      <c r="H21" s="2" t="s">
        <v>167</v>
      </c>
      <c r="I21" s="4">
        <v>0.83333000000000002</v>
      </c>
      <c r="J21" s="4">
        <v>0.95238</v>
      </c>
      <c r="K21" s="4">
        <v>0.90476000000000001</v>
      </c>
      <c r="L21" s="4">
        <v>1</v>
      </c>
      <c r="M21" s="4">
        <f t="shared" si="6"/>
        <v>0.92261749999999998</v>
      </c>
      <c r="N21" s="4">
        <v>0.9</v>
      </c>
      <c r="O21" s="4">
        <v>1.9</v>
      </c>
      <c r="P21" s="4">
        <v>2.9</v>
      </c>
      <c r="Q21" s="4">
        <v>3.9</v>
      </c>
      <c r="R21" s="4">
        <v>4.9000000000000004</v>
      </c>
      <c r="S21" s="3">
        <v>2.4481000000000002</v>
      </c>
      <c r="T21" s="3">
        <v>2.5990000000000002</v>
      </c>
      <c r="U21" s="3">
        <v>1.5255000000000001</v>
      </c>
      <c r="V21" s="3">
        <v>1.6276999999999999</v>
      </c>
      <c r="W21" s="3">
        <v>1.4373</v>
      </c>
      <c r="X21" s="3">
        <v>1.5617000000000001</v>
      </c>
      <c r="Y21" s="4">
        <v>0.95</v>
      </c>
      <c r="Z21" s="4">
        <v>1.95</v>
      </c>
      <c r="AA21" s="4">
        <v>2.95</v>
      </c>
      <c r="AB21" s="4">
        <f t="shared" si="7"/>
        <v>6.1639638903639549E-2</v>
      </c>
      <c r="AC21" s="4">
        <f t="shared" si="8"/>
        <v>6.6994428056374788E-2</v>
      </c>
      <c r="AD21" s="4">
        <f t="shared" si="9"/>
        <v>8.6551172337020921E-2</v>
      </c>
      <c r="AE21" s="3">
        <v>0.25</v>
      </c>
      <c r="AF21" s="3">
        <v>0.15</v>
      </c>
      <c r="AG21" s="3">
        <v>0.05</v>
      </c>
      <c r="AH21" s="3">
        <v>0.35</v>
      </c>
      <c r="AI21" s="3">
        <v>0.05</v>
      </c>
      <c r="AJ21" s="3">
        <v>0.15</v>
      </c>
      <c r="AK21" s="4">
        <f t="shared" si="10"/>
        <v>-0.1</v>
      </c>
      <c r="AL21" s="4">
        <f t="shared" si="11"/>
        <v>0.3</v>
      </c>
      <c r="AM21" s="4">
        <f t="shared" si="12"/>
        <v>9.9999999999999992E-2</v>
      </c>
      <c r="AN21" s="3">
        <v>0.99761</v>
      </c>
      <c r="AO21" s="3">
        <v>0.55822000000000005</v>
      </c>
      <c r="AP21" s="3">
        <v>0.40816000000000002</v>
      </c>
      <c r="AQ21" s="3">
        <v>0.41987999999999998</v>
      </c>
      <c r="AR21" s="3">
        <v>0.32818000000000003</v>
      </c>
      <c r="AS21" s="3">
        <v>0.37752000000000002</v>
      </c>
      <c r="AT21" s="4">
        <f t="shared" si="0"/>
        <v>-0.44044265795250648</v>
      </c>
      <c r="AU21" s="4">
        <f t="shared" si="1"/>
        <v>2.8714229713837636E-2</v>
      </c>
      <c r="AV21" s="4">
        <f t="shared" si="2"/>
        <v>0.15034432323724789</v>
      </c>
      <c r="AW21" s="4">
        <v>0.13</v>
      </c>
      <c r="AX21" s="4">
        <v>3.4457</v>
      </c>
      <c r="AY21" s="4">
        <v>3.1573000000000002</v>
      </c>
      <c r="AZ21" s="4">
        <v>1.9336</v>
      </c>
      <c r="BA21" s="4">
        <v>2.0476000000000001</v>
      </c>
      <c r="BB21" s="4">
        <v>1.7655000000000001</v>
      </c>
      <c r="BC21" s="4">
        <v>1.9392</v>
      </c>
      <c r="BD21" s="4">
        <v>0.58725000000000005</v>
      </c>
      <c r="BE21" s="4">
        <v>0.61021999999999998</v>
      </c>
      <c r="BF21" s="4">
        <v>0.29952000000000001</v>
      </c>
      <c r="BG21" s="4">
        <v>0.24673</v>
      </c>
      <c r="BH21" s="4">
        <v>0.18873999999999999</v>
      </c>
      <c r="BI21" s="4">
        <v>0.38735999999999998</v>
      </c>
      <c r="BJ21" s="4">
        <f t="shared" si="3"/>
        <v>3.9114516815666134E-2</v>
      </c>
      <c r="BK21" s="4">
        <f t="shared" si="4"/>
        <v>-0.1762486645299145</v>
      </c>
      <c r="BL21" s="4">
        <f t="shared" si="5"/>
        <v>1.0523471442195613</v>
      </c>
      <c r="BM21" s="4">
        <f t="shared" si="13"/>
        <v>1.4441640533124263</v>
      </c>
      <c r="BN21" s="4">
        <f t="shared" si="14"/>
        <v>0.32947508812041559</v>
      </c>
      <c r="BO21" s="4">
        <f t="shared" si="15"/>
        <v>2.03982570540557</v>
      </c>
      <c r="BP21" s="4">
        <f t="shared" si="16"/>
        <v>0.47865013774104681</v>
      </c>
    </row>
    <row r="22" spans="1:68" s="5" customFormat="1" ht="12" x14ac:dyDescent="0.2">
      <c r="A22" s="5" t="s">
        <v>109</v>
      </c>
      <c r="B22" s="5">
        <v>0</v>
      </c>
      <c r="C22" s="5" t="s">
        <v>25</v>
      </c>
      <c r="D22" s="5" t="s">
        <v>110</v>
      </c>
      <c r="E22" s="5" t="s">
        <v>42</v>
      </c>
      <c r="F22" s="5">
        <v>19</v>
      </c>
      <c r="G22" s="5" t="s">
        <v>27</v>
      </c>
      <c r="H22" s="2" t="s">
        <v>166</v>
      </c>
      <c r="I22" s="4">
        <v>0.65873000000000004</v>
      </c>
      <c r="J22" s="4">
        <v>0.89683000000000002</v>
      </c>
      <c r="K22" s="4">
        <v>0.93332999999999999</v>
      </c>
      <c r="L22" s="4">
        <v>0.95238</v>
      </c>
      <c r="M22" s="4">
        <f t="shared" si="6"/>
        <v>0.86031750000000007</v>
      </c>
      <c r="N22" s="4">
        <v>0.9</v>
      </c>
      <c r="O22" s="4">
        <v>1.9</v>
      </c>
      <c r="P22" s="4">
        <v>2.9</v>
      </c>
      <c r="Q22" s="4">
        <v>3.9</v>
      </c>
      <c r="R22" s="4">
        <v>4.9000000000000004</v>
      </c>
      <c r="S22" s="3">
        <v>2.4514999999999998</v>
      </c>
      <c r="T22" s="3">
        <v>2.3778999999999999</v>
      </c>
      <c r="U22" s="3">
        <v>1.6776</v>
      </c>
      <c r="V22" s="3">
        <v>1.8434999999999999</v>
      </c>
      <c r="W22" s="3">
        <v>1.6687000000000001</v>
      </c>
      <c r="X22" s="3">
        <v>1.8918999999999999</v>
      </c>
      <c r="Y22" s="4">
        <v>0.95</v>
      </c>
      <c r="Z22" s="4">
        <v>1.95</v>
      </c>
      <c r="AA22" s="4">
        <v>2.95</v>
      </c>
      <c r="AB22" s="4">
        <f t="shared" si="7"/>
        <v>-3.0022435243728274E-2</v>
      </c>
      <c r="AC22" s="4">
        <f t="shared" si="8"/>
        <v>9.889127324749647E-2</v>
      </c>
      <c r="AD22" s="4">
        <f t="shared" si="9"/>
        <v>0.13375681668364581</v>
      </c>
      <c r="AE22" s="3">
        <v>0.25</v>
      </c>
      <c r="AF22" s="3">
        <v>0.2</v>
      </c>
      <c r="AG22" s="3">
        <v>0</v>
      </c>
      <c r="AH22" s="3">
        <v>0.4</v>
      </c>
      <c r="AI22" s="3">
        <v>0.15</v>
      </c>
      <c r="AJ22" s="3">
        <v>0.1</v>
      </c>
      <c r="AK22" s="4">
        <f t="shared" si="10"/>
        <v>-4.9999999999999989E-2</v>
      </c>
      <c r="AL22" s="4">
        <f t="shared" si="11"/>
        <v>0.4</v>
      </c>
      <c r="AM22" s="4">
        <f t="shared" si="12"/>
        <v>-4.9999999999999989E-2</v>
      </c>
      <c r="AN22" s="3">
        <v>0.85441999999999996</v>
      </c>
      <c r="AO22" s="3">
        <v>1.3105</v>
      </c>
      <c r="AP22" s="3">
        <v>0.45911000000000002</v>
      </c>
      <c r="AQ22" s="3">
        <v>0.46928999999999998</v>
      </c>
      <c r="AR22" s="3">
        <v>0.68072999999999995</v>
      </c>
      <c r="AS22" s="3">
        <v>0.67312000000000005</v>
      </c>
      <c r="AT22" s="4">
        <f t="shared" si="0"/>
        <v>0.53378900306640764</v>
      </c>
      <c r="AU22" s="4">
        <f t="shared" si="1"/>
        <v>2.21733353662521E-2</v>
      </c>
      <c r="AV22" s="4">
        <f t="shared" si="2"/>
        <v>-1.1179175297107324E-2</v>
      </c>
      <c r="AW22" s="4">
        <v>0.22</v>
      </c>
      <c r="AX22" s="4">
        <v>3.3058999999999998</v>
      </c>
      <c r="AY22" s="4">
        <v>3.6884000000000001</v>
      </c>
      <c r="AZ22" s="4">
        <v>2.1366999999999998</v>
      </c>
      <c r="BA22" s="4">
        <v>2.3128000000000002</v>
      </c>
      <c r="BB22" s="4">
        <v>2.3494000000000002</v>
      </c>
      <c r="BC22" s="4">
        <v>2.5649999999999999</v>
      </c>
      <c r="BD22" s="4">
        <v>0.49109000000000003</v>
      </c>
      <c r="BE22" s="4">
        <v>0.43991000000000002</v>
      </c>
      <c r="BF22" s="4">
        <v>0.2263</v>
      </c>
      <c r="BG22" s="4">
        <v>0.30508000000000002</v>
      </c>
      <c r="BH22" s="4">
        <v>0.42598999999999998</v>
      </c>
      <c r="BI22" s="4">
        <v>0.52500000000000002</v>
      </c>
      <c r="BJ22" s="4">
        <f t="shared" si="3"/>
        <v>-0.1042171496059785</v>
      </c>
      <c r="BK22" s="4">
        <f t="shared" si="4"/>
        <v>0.34812196199734879</v>
      </c>
      <c r="BL22" s="4">
        <f t="shared" si="5"/>
        <v>0.23242329632151004</v>
      </c>
      <c r="BM22" s="4">
        <f t="shared" si="13"/>
        <v>0.86103548169284028</v>
      </c>
      <c r="BN22" s="4">
        <f t="shared" si="14"/>
        <v>1.7925163544929577</v>
      </c>
      <c r="BO22" s="4">
        <f t="shared" si="15"/>
        <v>0.2551525568140085</v>
      </c>
      <c r="BP22" s="4">
        <f t="shared" si="16"/>
        <v>0.9469039695745185</v>
      </c>
    </row>
    <row r="23" spans="1:68" s="5" customFormat="1" ht="12" x14ac:dyDescent="0.2">
      <c r="A23" s="5" t="s">
        <v>117</v>
      </c>
      <c r="B23" s="5">
        <v>0</v>
      </c>
      <c r="C23" s="5" t="s">
        <v>25</v>
      </c>
      <c r="D23" s="5" t="s">
        <v>118</v>
      </c>
      <c r="E23" s="5" t="s">
        <v>173</v>
      </c>
      <c r="F23" s="5">
        <v>30</v>
      </c>
      <c r="G23" s="5" t="s">
        <v>45</v>
      </c>
      <c r="H23" s="2" t="s">
        <v>165</v>
      </c>
      <c r="I23" s="4">
        <v>0.82221999999999995</v>
      </c>
      <c r="J23" s="4">
        <v>0.82221999999999995</v>
      </c>
      <c r="K23" s="4">
        <v>0.94443999999999995</v>
      </c>
      <c r="L23" s="4">
        <v>1</v>
      </c>
      <c r="M23" s="4">
        <f t="shared" si="6"/>
        <v>0.89721999999999991</v>
      </c>
      <c r="N23" s="4">
        <v>0.9</v>
      </c>
      <c r="O23" s="4">
        <v>1.9</v>
      </c>
      <c r="P23" s="4">
        <v>2.9</v>
      </c>
      <c r="Q23" s="4">
        <v>3.9</v>
      </c>
      <c r="R23" s="4">
        <v>4.9000000000000004</v>
      </c>
      <c r="S23" s="3">
        <v>1.5618000000000001</v>
      </c>
      <c r="T23" s="3">
        <v>1.7437</v>
      </c>
      <c r="U23" s="3">
        <v>1.2855000000000001</v>
      </c>
      <c r="V23" s="3">
        <v>1.4280999999999999</v>
      </c>
      <c r="W23" s="3">
        <v>1.2382</v>
      </c>
      <c r="X23" s="3">
        <v>1.3081</v>
      </c>
      <c r="Y23" s="4">
        <v>0.95</v>
      </c>
      <c r="Z23" s="4">
        <v>1.95</v>
      </c>
      <c r="AA23" s="4">
        <v>2.95</v>
      </c>
      <c r="AB23" s="4">
        <f t="shared" si="7"/>
        <v>0.11646817774362916</v>
      </c>
      <c r="AC23" s="4">
        <f t="shared" si="8"/>
        <v>0.11092959937767399</v>
      </c>
      <c r="AD23" s="4">
        <f t="shared" si="9"/>
        <v>5.6452915522532843E-2</v>
      </c>
      <c r="AE23" s="3">
        <v>0.3</v>
      </c>
      <c r="AF23" s="3">
        <v>0.3</v>
      </c>
      <c r="AG23" s="3">
        <v>0.05</v>
      </c>
      <c r="AH23" s="3">
        <v>0</v>
      </c>
      <c r="AI23" s="3">
        <v>0.15</v>
      </c>
      <c r="AJ23" s="3">
        <v>0.05</v>
      </c>
      <c r="AK23" s="4">
        <f t="shared" si="10"/>
        <v>0</v>
      </c>
      <c r="AL23" s="4">
        <f t="shared" si="11"/>
        <v>-0.05</v>
      </c>
      <c r="AM23" s="4">
        <f t="shared" si="12"/>
        <v>-9.9999999999999992E-2</v>
      </c>
      <c r="AN23" s="3">
        <v>0.42348999999999998</v>
      </c>
      <c r="AO23" s="3">
        <v>0.43181999999999998</v>
      </c>
      <c r="AP23" s="3">
        <v>0.39644000000000001</v>
      </c>
      <c r="AQ23" s="3">
        <v>0.49009999999999998</v>
      </c>
      <c r="AR23" s="3">
        <v>0.28943000000000002</v>
      </c>
      <c r="AS23" s="3">
        <v>0.46006999999999998</v>
      </c>
      <c r="AT23" s="4">
        <f t="shared" si="0"/>
        <v>1.9669885947720234E-2</v>
      </c>
      <c r="AU23" s="4">
        <f t="shared" si="1"/>
        <v>0.23625264857229333</v>
      </c>
      <c r="AV23" s="4">
        <f t="shared" si="2"/>
        <v>0.58957260822996904</v>
      </c>
      <c r="AW23" s="4">
        <v>0.18</v>
      </c>
      <c r="AX23" s="4">
        <v>1.9853000000000001</v>
      </c>
      <c r="AY23" s="4">
        <v>2.1756000000000002</v>
      </c>
      <c r="AZ23" s="4">
        <v>1.6819999999999999</v>
      </c>
      <c r="BA23" s="4">
        <v>1.9181999999999999</v>
      </c>
      <c r="BB23" s="4">
        <v>1.5276000000000001</v>
      </c>
      <c r="BC23" s="4">
        <v>1.7682</v>
      </c>
      <c r="BD23" s="4">
        <v>0.27431</v>
      </c>
      <c r="BE23" s="4">
        <v>0.46181</v>
      </c>
      <c r="BF23" s="4">
        <v>0.13675999999999999</v>
      </c>
      <c r="BG23" s="4">
        <v>0.17451</v>
      </c>
      <c r="BH23" s="4">
        <v>0.26301999999999998</v>
      </c>
      <c r="BI23" s="4">
        <v>0.59631999999999996</v>
      </c>
      <c r="BJ23" s="4">
        <f t="shared" si="3"/>
        <v>0.68353322882869749</v>
      </c>
      <c r="BK23" s="4">
        <f t="shared" si="4"/>
        <v>0.276031003217315</v>
      </c>
      <c r="BL23" s="4">
        <f t="shared" si="5"/>
        <v>1.2672040149038097</v>
      </c>
      <c r="BM23" s="4">
        <f t="shared" si="13"/>
        <v>6.8232267177882999E-2</v>
      </c>
      <c r="BN23" s="4">
        <f t="shared" si="14"/>
        <v>-0.11891450724341968</v>
      </c>
      <c r="BO23" s="4">
        <f t="shared" si="15"/>
        <v>0.46318626265418228</v>
      </c>
      <c r="BP23" s="4">
        <f t="shared" si="16"/>
        <v>-6.1403699437042158E-2</v>
      </c>
    </row>
    <row r="24" spans="1:68" s="5" customFormat="1" ht="12" x14ac:dyDescent="0.2">
      <c r="A24" s="5" t="s">
        <v>127</v>
      </c>
      <c r="B24" s="5">
        <v>0</v>
      </c>
      <c r="C24" s="5" t="s">
        <v>25</v>
      </c>
      <c r="D24" s="5" t="s">
        <v>128</v>
      </c>
      <c r="E24" s="5" t="s">
        <v>42</v>
      </c>
      <c r="F24" s="5">
        <v>20</v>
      </c>
      <c r="G24" s="5" t="s">
        <v>27</v>
      </c>
      <c r="H24" s="2" t="s">
        <v>166</v>
      </c>
      <c r="I24" s="4">
        <v>0.75556000000000001</v>
      </c>
      <c r="J24" s="4">
        <v>0.68889</v>
      </c>
      <c r="K24" s="4">
        <v>0.81904999999999994</v>
      </c>
      <c r="L24" s="4">
        <v>0.77142999999999995</v>
      </c>
      <c r="M24" s="4">
        <f t="shared" si="6"/>
        <v>0.75873250000000003</v>
      </c>
      <c r="N24" s="4">
        <v>0.9</v>
      </c>
      <c r="O24" s="4">
        <v>1.9</v>
      </c>
      <c r="P24" s="4">
        <v>2.9</v>
      </c>
      <c r="Q24" s="4">
        <v>3.9</v>
      </c>
      <c r="R24" s="4">
        <v>4.9000000000000004</v>
      </c>
      <c r="S24" s="3">
        <v>1.5868</v>
      </c>
      <c r="T24" s="3">
        <v>1.2507999999999999</v>
      </c>
      <c r="U24" s="3">
        <v>1.1061000000000001</v>
      </c>
      <c r="V24" s="3">
        <v>1.1488</v>
      </c>
      <c r="W24" s="3">
        <v>0.98921999999999999</v>
      </c>
      <c r="X24" s="3">
        <v>1.0233000000000001</v>
      </c>
      <c r="Y24" s="4">
        <v>0.95</v>
      </c>
      <c r="Z24" s="4">
        <v>1.95</v>
      </c>
      <c r="AA24" s="4">
        <v>2.95</v>
      </c>
      <c r="AB24" s="4">
        <f t="shared" si="7"/>
        <v>-0.21174691202419971</v>
      </c>
      <c r="AC24" s="4">
        <f t="shared" si="8"/>
        <v>3.8604104511346105E-2</v>
      </c>
      <c r="AD24" s="4">
        <f t="shared" si="9"/>
        <v>3.4451385940438062E-2</v>
      </c>
      <c r="AE24" s="3">
        <v>0.15</v>
      </c>
      <c r="AF24" s="3">
        <v>0.1</v>
      </c>
      <c r="AG24" s="3">
        <v>0</v>
      </c>
      <c r="AH24" s="3">
        <v>0</v>
      </c>
      <c r="AI24" s="3">
        <v>0</v>
      </c>
      <c r="AJ24" s="3">
        <v>0.05</v>
      </c>
      <c r="AK24" s="4">
        <f t="shared" si="10"/>
        <v>-4.9999999999999989E-2</v>
      </c>
      <c r="AL24" s="4">
        <f t="shared" si="11"/>
        <v>0</v>
      </c>
      <c r="AM24" s="4">
        <f t="shared" si="12"/>
        <v>0.05</v>
      </c>
      <c r="AN24" s="3">
        <v>0.71375</v>
      </c>
      <c r="AO24" s="3">
        <v>0.48664000000000002</v>
      </c>
      <c r="AP24" s="3">
        <v>0.37829000000000002</v>
      </c>
      <c r="AQ24" s="3">
        <v>0.48296</v>
      </c>
      <c r="AR24" s="3">
        <v>0.42743999999999999</v>
      </c>
      <c r="AS24" s="3">
        <v>0.39327000000000001</v>
      </c>
      <c r="AT24" s="4">
        <f t="shared" si="0"/>
        <v>-0.31819264448336249</v>
      </c>
      <c r="AU24" s="4">
        <f t="shared" si="1"/>
        <v>0.27669248460176044</v>
      </c>
      <c r="AV24" s="4">
        <f t="shared" si="2"/>
        <v>-7.9941044357102697E-2</v>
      </c>
      <c r="AW24" s="4">
        <v>-0.05</v>
      </c>
      <c r="AX24" s="4">
        <v>2.3005</v>
      </c>
      <c r="AY24" s="4">
        <v>1.7374000000000001</v>
      </c>
      <c r="AZ24" s="4">
        <v>1.4843999999999999</v>
      </c>
      <c r="BA24" s="4">
        <v>1.6317999999999999</v>
      </c>
      <c r="BB24" s="4">
        <v>1.4167000000000001</v>
      </c>
      <c r="BC24" s="4">
        <v>1.4166000000000001</v>
      </c>
      <c r="BD24" s="4">
        <v>0.44596999999999998</v>
      </c>
      <c r="BE24" s="4">
        <v>0.11749</v>
      </c>
      <c r="BF24" s="4">
        <v>0.13122</v>
      </c>
      <c r="BG24" s="4">
        <v>0.19005</v>
      </c>
      <c r="BH24" s="4">
        <v>0.10684</v>
      </c>
      <c r="BI24" s="4">
        <v>0.18870999999999999</v>
      </c>
      <c r="BJ24" s="4">
        <f t="shared" si="3"/>
        <v>-0.7365517859945736</v>
      </c>
      <c r="BK24" s="4">
        <f t="shared" si="4"/>
        <v>0.4483310470964792</v>
      </c>
      <c r="BL24" s="4">
        <f t="shared" si="5"/>
        <v>0.76628603519281158</v>
      </c>
      <c r="BM24" s="4">
        <f t="shared" si="13"/>
        <v>0.88677998361045751</v>
      </c>
      <c r="BN24" s="4">
        <f t="shared" si="14"/>
        <v>7.6196786483353485E-3</v>
      </c>
      <c r="BO24" s="4">
        <f t="shared" si="15"/>
        <v>0.66982500467901929</v>
      </c>
      <c r="BP24" s="4">
        <f t="shared" si="16"/>
        <v>0.23741958450937006</v>
      </c>
    </row>
    <row r="25" spans="1:68" s="5" customFormat="1" ht="12" x14ac:dyDescent="0.2">
      <c r="A25" s="5" t="s">
        <v>129</v>
      </c>
      <c r="B25" s="5">
        <v>0</v>
      </c>
      <c r="C25" s="5" t="s">
        <v>25</v>
      </c>
      <c r="D25" s="5" t="s">
        <v>130</v>
      </c>
      <c r="E25" s="5" t="s">
        <v>42</v>
      </c>
      <c r="F25" s="5">
        <v>19</v>
      </c>
      <c r="G25" s="5" t="s">
        <v>27</v>
      </c>
      <c r="H25" s="2" t="s">
        <v>167</v>
      </c>
      <c r="I25" s="4">
        <v>0.65713999999999995</v>
      </c>
      <c r="J25" s="4">
        <v>1</v>
      </c>
      <c r="K25" s="4">
        <v>0.94443999999999995</v>
      </c>
      <c r="L25" s="4">
        <v>1</v>
      </c>
      <c r="M25" s="4">
        <f t="shared" si="6"/>
        <v>0.90039500000000006</v>
      </c>
      <c r="N25" s="4">
        <v>0.9</v>
      </c>
      <c r="O25" s="4">
        <v>1.9</v>
      </c>
      <c r="P25" s="4">
        <v>2.9</v>
      </c>
      <c r="Q25" s="4">
        <v>3.9</v>
      </c>
      <c r="R25" s="4">
        <v>4.9000000000000004</v>
      </c>
      <c r="S25" s="3">
        <v>1.3729</v>
      </c>
      <c r="T25" s="3">
        <v>1.36</v>
      </c>
      <c r="U25" s="3">
        <v>1.2407999999999999</v>
      </c>
      <c r="V25" s="3">
        <v>1.2178</v>
      </c>
      <c r="W25" s="3">
        <v>1.1868000000000001</v>
      </c>
      <c r="X25" s="3">
        <v>1.2310000000000001</v>
      </c>
      <c r="Y25" s="4">
        <v>0.95</v>
      </c>
      <c r="Z25" s="4">
        <v>1.95</v>
      </c>
      <c r="AA25" s="4">
        <v>2.95</v>
      </c>
      <c r="AB25" s="4">
        <f t="shared" si="7"/>
        <v>-9.3961686940052802E-3</v>
      </c>
      <c r="AC25" s="4">
        <f t="shared" si="8"/>
        <v>-1.8536428110896175E-2</v>
      </c>
      <c r="AD25" s="4">
        <f t="shared" si="9"/>
        <v>3.7243006403774759E-2</v>
      </c>
      <c r="AE25" s="3">
        <v>0.1</v>
      </c>
      <c r="AF25" s="3">
        <v>0.2</v>
      </c>
      <c r="AG25" s="3">
        <v>0.1</v>
      </c>
      <c r="AH25" s="3">
        <v>0</v>
      </c>
      <c r="AI25" s="3">
        <v>0.1</v>
      </c>
      <c r="AJ25" s="3">
        <v>0.1</v>
      </c>
      <c r="AK25" s="4">
        <f t="shared" si="10"/>
        <v>0.1</v>
      </c>
      <c r="AL25" s="4">
        <f t="shared" si="11"/>
        <v>-0.1</v>
      </c>
      <c r="AM25" s="4">
        <f t="shared" si="12"/>
        <v>0</v>
      </c>
      <c r="AN25" s="3">
        <v>0.4597</v>
      </c>
      <c r="AO25" s="3">
        <v>0.54703999999999997</v>
      </c>
      <c r="AP25" s="3">
        <v>0.32131999999999999</v>
      </c>
      <c r="AQ25" s="3">
        <v>0.39467999999999998</v>
      </c>
      <c r="AR25" s="3">
        <v>0.44130000000000003</v>
      </c>
      <c r="AS25" s="3">
        <v>0.43984000000000001</v>
      </c>
      <c r="AT25" s="4">
        <f t="shared" si="0"/>
        <v>0.18999347400478572</v>
      </c>
      <c r="AU25" s="4">
        <f t="shared" si="1"/>
        <v>0.22830822855720156</v>
      </c>
      <c r="AV25" s="4">
        <f t="shared" si="2"/>
        <v>-3.3084069793791748E-3</v>
      </c>
      <c r="AW25" s="4">
        <v>0.21</v>
      </c>
      <c r="AX25" s="4">
        <v>1.8326</v>
      </c>
      <c r="AY25" s="4">
        <v>1.9071</v>
      </c>
      <c r="AZ25" s="4">
        <v>1.5622</v>
      </c>
      <c r="BA25" s="4">
        <v>1.6124000000000001</v>
      </c>
      <c r="BB25" s="4">
        <v>1.6281000000000001</v>
      </c>
      <c r="BC25" s="4">
        <v>1.6709000000000001</v>
      </c>
      <c r="BD25" s="4">
        <v>0.18543000000000001</v>
      </c>
      <c r="BE25" s="4">
        <v>0.18998000000000001</v>
      </c>
      <c r="BF25" s="4">
        <v>0.14967</v>
      </c>
      <c r="BG25" s="4">
        <v>0.13646</v>
      </c>
      <c r="BH25" s="4">
        <v>0.25063000000000002</v>
      </c>
      <c r="BI25" s="4">
        <v>0.24115</v>
      </c>
      <c r="BJ25" s="4">
        <f t="shared" si="3"/>
        <v>2.4537561343903391E-2</v>
      </c>
      <c r="BK25" s="4">
        <f t="shared" si="4"/>
        <v>-8.8260840515801409E-2</v>
      </c>
      <c r="BL25" s="4">
        <f t="shared" si="5"/>
        <v>-3.7824681801859383E-2</v>
      </c>
      <c r="BM25" s="4">
        <f t="shared" si="13"/>
        <v>0.43066102327897426</v>
      </c>
      <c r="BN25" s="4">
        <f t="shared" si="14"/>
        <v>0.38603425559947291</v>
      </c>
      <c r="BO25" s="4">
        <f t="shared" si="15"/>
        <v>4.1694992068887382E-2</v>
      </c>
      <c r="BP25" s="4">
        <f t="shared" si="16"/>
        <v>0.24372499090578392</v>
      </c>
    </row>
    <row r="26" spans="1:68" s="5" customFormat="1" ht="12" x14ac:dyDescent="0.2">
      <c r="A26" s="5" t="s">
        <v>136</v>
      </c>
      <c r="H26" s="5" t="s">
        <v>136</v>
      </c>
      <c r="I26" s="4">
        <f t="shared" ref="I26:W26" si="17">AVERAGE(I2:I25)</f>
        <v>0.77268500000000007</v>
      </c>
      <c r="J26" s="4">
        <f t="shared" si="17"/>
        <v>0.87916708333333349</v>
      </c>
      <c r="K26" s="4">
        <f t="shared" si="17"/>
        <v>0.88161250000000002</v>
      </c>
      <c r="L26" s="4">
        <f t="shared" si="17"/>
        <v>0.89470916666666678</v>
      </c>
      <c r="M26" s="4">
        <f t="shared" ref="M26" si="18">AVERAGE(M2:M25)</f>
        <v>0.85704343750000023</v>
      </c>
      <c r="N26" s="4"/>
      <c r="O26" s="4"/>
      <c r="P26" s="4"/>
      <c r="Q26" s="4"/>
      <c r="R26" s="4"/>
      <c r="S26" s="4">
        <f t="shared" si="17"/>
        <v>1.9105666666666667</v>
      </c>
      <c r="T26" s="4">
        <f t="shared" si="17"/>
        <v>1.9302495833333333</v>
      </c>
      <c r="U26" s="4">
        <f t="shared" si="17"/>
        <v>1.4601712500000001</v>
      </c>
      <c r="V26" s="4">
        <f t="shared" si="17"/>
        <v>1.6708558333333332</v>
      </c>
      <c r="W26" s="4">
        <f t="shared" si="17"/>
        <v>1.3670704166666667</v>
      </c>
      <c r="X26" s="4">
        <f>AVERAGE(X2:X25)</f>
        <v>1.4990441666666665</v>
      </c>
      <c r="Y26" s="4"/>
      <c r="Z26" s="4"/>
      <c r="AA26" s="4"/>
      <c r="AB26" s="6">
        <f t="shared" ref="AB26:AD26" si="19">AVERAGE(AB2:AB25)</f>
        <v>4.5495928805672214E-3</v>
      </c>
      <c r="AC26" s="6">
        <f t="shared" si="19"/>
        <v>0.1505588946165877</v>
      </c>
      <c r="AD26" s="6">
        <f t="shared" si="19"/>
        <v>0.10008108188980203</v>
      </c>
      <c r="AE26" s="4">
        <f>AVERAGE(AE2:AE25)</f>
        <v>0.24166666666666667</v>
      </c>
      <c r="AF26" s="4">
        <f>AVERAGE(AF2:AF25)</f>
        <v>0.25208333333333333</v>
      </c>
      <c r="AG26" s="4">
        <f>AVERAGE(AG2:AG25)</f>
        <v>0.10833333333333332</v>
      </c>
      <c r="AH26" s="4">
        <f t="shared" ref="AH26:AI26" si="20">AVERAGE(AH2:AH25)</f>
        <v>0.17916666666666667</v>
      </c>
      <c r="AI26" s="4">
        <f t="shared" si="20"/>
        <v>8.5416666666666682E-2</v>
      </c>
      <c r="AJ26" s="4">
        <f>AVERAGE(AJ2:AJ25)</f>
        <v>0.16041666666666668</v>
      </c>
      <c r="AK26" s="6">
        <f>AVERAGE(AK2:AK25)</f>
        <v>1.0416666666666671E-2</v>
      </c>
      <c r="AL26" s="6">
        <f>AVERAGE(AL2:AL25)</f>
        <v>7.0833333333333331E-2</v>
      </c>
      <c r="AM26" s="6">
        <f t="shared" ref="AM26" si="21">AVERAGE(AM2:AM25)</f>
        <v>7.5000000000000011E-2</v>
      </c>
      <c r="AN26" s="4">
        <f>AVERAGE(AN2:AN25)</f>
        <v>0.77925500000000014</v>
      </c>
      <c r="AO26" s="4">
        <f>AVERAGE(AO2:AO25)</f>
        <v>0.75731458333333324</v>
      </c>
      <c r="AP26" s="4">
        <f>AVERAGE(AP2:AP25)</f>
        <v>0.51260083333333328</v>
      </c>
      <c r="AQ26" s="4">
        <f t="shared" ref="AQ26:AR26" si="22">AVERAGE(AQ2:AQ25)</f>
        <v>0.56562499999999993</v>
      </c>
      <c r="AR26" s="4">
        <f t="shared" si="22"/>
        <v>0.47868083333333339</v>
      </c>
      <c r="AS26" s="4">
        <f>AVERAGE(AS2:AS25)</f>
        <v>0.57505458333333337</v>
      </c>
      <c r="AT26" s="6">
        <f t="shared" ref="AT26:AW26" si="23">AVERAGE(AT2:AT25)</f>
        <v>3.3156609368587095E-2</v>
      </c>
      <c r="AU26" s="6">
        <f t="shared" si="23"/>
        <v>0.12900181785456566</v>
      </c>
      <c r="AV26" s="6">
        <f t="shared" si="23"/>
        <v>0.21084601984037055</v>
      </c>
      <c r="AW26" s="6">
        <f t="shared" si="23"/>
        <v>0.13083333333333336</v>
      </c>
      <c r="AX26" s="4">
        <f>AVERAGE(AX2:AX25)</f>
        <v>2.689820833333334</v>
      </c>
      <c r="AY26" s="4">
        <f>AVERAGE(AY2:AY25)</f>
        <v>2.6875666666666675</v>
      </c>
      <c r="AZ26" s="4">
        <f>AVERAGE(AZ2:AZ25)</f>
        <v>1.9727708333333336</v>
      </c>
      <c r="BA26" s="4">
        <f t="shared" ref="BA26:BB26" si="24">AVERAGE(BA2:BA25)</f>
        <v>2.236475</v>
      </c>
      <c r="BB26" s="4">
        <f t="shared" si="24"/>
        <v>1.8457458333333336</v>
      </c>
      <c r="BC26" s="4">
        <f>AVERAGE(BC2:BC25)</f>
        <v>2.0741000000000001</v>
      </c>
      <c r="BD26" s="4">
        <f>AVERAGE(BD2:BD25)</f>
        <v>0.49272499999999991</v>
      </c>
      <c r="BE26" s="4">
        <f>AVERAGE(BE2:BE25)</f>
        <v>0.558755</v>
      </c>
      <c r="BF26" s="4">
        <f>AVERAGE(BF2:BF25)</f>
        <v>0.31603766666666672</v>
      </c>
      <c r="BG26" s="4">
        <f t="shared" ref="BG26:BL26" si="25">AVERAGE(BG2:BG25)</f>
        <v>0.37001512499999994</v>
      </c>
      <c r="BH26" s="4">
        <f t="shared" si="25"/>
        <v>0.2808300416666667</v>
      </c>
      <c r="BI26" s="4">
        <f t="shared" si="25"/>
        <v>0.35004545833333328</v>
      </c>
      <c r="BJ26" s="4">
        <f t="shared" si="25"/>
        <v>0.18549602672171994</v>
      </c>
      <c r="BK26" s="4">
        <f t="shared" si="25"/>
        <v>0.34144853301455136</v>
      </c>
      <c r="BL26" s="4">
        <f t="shared" si="25"/>
        <v>0.37590290783872216</v>
      </c>
      <c r="BM26" s="6">
        <f t="shared" ref="BM26:BP26" si="26">AVERAGE(BM2:BM25)</f>
        <v>0.55040247326570912</v>
      </c>
      <c r="BN26" s="6">
        <f t="shared" si="26"/>
        <v>0.3605370731388311</v>
      </c>
      <c r="BO26" s="6">
        <f t="shared" si="26"/>
        <v>0.65046493901268343</v>
      </c>
      <c r="BP26" s="6">
        <f t="shared" si="26"/>
        <v>0.33878249260710308</v>
      </c>
    </row>
    <row r="27" spans="1:68" s="5" customFormat="1" ht="12" x14ac:dyDescent="0.2">
      <c r="A27" s="5" t="s">
        <v>137</v>
      </c>
      <c r="H27" s="5" t="s">
        <v>172</v>
      </c>
      <c r="I27" s="4">
        <f>STDEV(I2:I25)/SQRT(COUNT(I2:I25))*1.96</f>
        <v>6.7419542784927608E-2</v>
      </c>
      <c r="J27" s="4">
        <f t="shared" ref="J27:L27" si="27">STDEV(J2:J25)/SQRT(COUNT(J2:J25))*1.96</f>
        <v>3.8652210835576795E-2</v>
      </c>
      <c r="K27" s="4">
        <f t="shared" si="27"/>
        <v>4.4385049504112074E-2</v>
      </c>
      <c r="L27" s="4">
        <f t="shared" si="27"/>
        <v>4.7966679076443752E-2</v>
      </c>
      <c r="M27" s="4">
        <f>STDEV(M2:M25)/SQRT(COUNT(M2:M25))*2.07</f>
        <v>3.9754275417072216E-2</v>
      </c>
      <c r="N27" s="4"/>
      <c r="O27" s="4"/>
      <c r="P27" s="4"/>
      <c r="Q27" s="4"/>
      <c r="R27" s="4"/>
      <c r="S27" s="4">
        <f t="shared" ref="S27:X27" si="28">STDEV(S2:S25)/SQRT(COUNT(S2:S25))*2.07</f>
        <v>0.2313385983212706</v>
      </c>
      <c r="T27" s="4">
        <f t="shared" si="28"/>
        <v>0.26764934309950972</v>
      </c>
      <c r="U27" s="4">
        <f t="shared" si="28"/>
        <v>0.15497153545224882</v>
      </c>
      <c r="V27" s="4">
        <f t="shared" si="28"/>
        <v>0.18619493328933712</v>
      </c>
      <c r="W27" s="4">
        <f t="shared" si="28"/>
        <v>0.16021843521006354</v>
      </c>
      <c r="X27" s="4">
        <f t="shared" si="28"/>
        <v>0.17797823780021041</v>
      </c>
      <c r="Y27" s="4"/>
      <c r="Z27" s="4"/>
      <c r="AA27" s="4"/>
      <c r="AB27" s="6">
        <f t="shared" ref="AB27:BP27" si="29">STDEV(AB2:AB25)/SQRT(COUNT(AB2:AB25))*2.07</f>
        <v>6.4293957237800139E-2</v>
      </c>
      <c r="AC27" s="6">
        <f t="shared" si="29"/>
        <v>6.4204101036036812E-2</v>
      </c>
      <c r="AD27" s="6">
        <f t="shared" si="29"/>
        <v>6.1468390200848211E-2</v>
      </c>
      <c r="AE27" s="4">
        <f t="shared" si="29"/>
        <v>6.6420535228195826E-2</v>
      </c>
      <c r="AF27" s="4">
        <f t="shared" si="29"/>
        <v>7.1706677905547966E-2</v>
      </c>
      <c r="AG27" s="4">
        <f t="shared" si="29"/>
        <v>4.2100326602058577E-2</v>
      </c>
      <c r="AH27" s="4">
        <f t="shared" si="29"/>
        <v>5.2092615839483436E-2</v>
      </c>
      <c r="AI27" s="4">
        <f t="shared" si="29"/>
        <v>3.3825436527116691E-2</v>
      </c>
      <c r="AJ27" s="4">
        <f t="shared" si="29"/>
        <v>5.675058507407655E-2</v>
      </c>
      <c r="AK27" s="6">
        <f t="shared" si="29"/>
        <v>8.1700314603127461E-2</v>
      </c>
      <c r="AL27" s="6">
        <f t="shared" si="29"/>
        <v>5.7070269186328536E-2</v>
      </c>
      <c r="AM27" s="6">
        <f t="shared" si="29"/>
        <v>5.0612498456408972E-2</v>
      </c>
      <c r="AN27" s="4">
        <f t="shared" si="29"/>
        <v>0.12057075342284483</v>
      </c>
      <c r="AO27" s="4">
        <f t="shared" si="29"/>
        <v>0.12393509350249701</v>
      </c>
      <c r="AP27" s="4">
        <f t="shared" si="29"/>
        <v>6.5735994279033566E-2</v>
      </c>
      <c r="AQ27" s="4">
        <f t="shared" si="29"/>
        <v>6.8620908290640839E-2</v>
      </c>
      <c r="AR27" s="4">
        <f t="shared" si="29"/>
        <v>5.6763728512696544E-2</v>
      </c>
      <c r="AS27" s="4">
        <f t="shared" si="29"/>
        <v>8.7050297391954107E-2</v>
      </c>
      <c r="AT27" s="6">
        <f t="shared" si="29"/>
        <v>0.15939464780468754</v>
      </c>
      <c r="AU27" s="6">
        <f t="shared" si="29"/>
        <v>9.7098974037289273E-2</v>
      </c>
      <c r="AV27" s="6">
        <f t="shared" si="29"/>
        <v>0.13136283465922408</v>
      </c>
      <c r="AW27" s="6">
        <f t="shared" si="29"/>
        <v>4.8448432637186511E-2</v>
      </c>
      <c r="AX27" s="4">
        <f t="shared" si="29"/>
        <v>0.33327254253203203</v>
      </c>
      <c r="AY27" s="4">
        <f t="shared" si="29"/>
        <v>0.36198949640389994</v>
      </c>
      <c r="AZ27" s="4">
        <f t="shared" si="29"/>
        <v>0.19845814680592022</v>
      </c>
      <c r="BA27" s="4">
        <f t="shared" si="29"/>
        <v>0.24059367350901517</v>
      </c>
      <c r="BB27" s="4">
        <f t="shared" si="29"/>
        <v>0.19224242573119882</v>
      </c>
      <c r="BC27" s="4">
        <f t="shared" si="29"/>
        <v>0.24752849304170982</v>
      </c>
      <c r="BD27" s="4">
        <f t="shared" si="29"/>
        <v>0.12524140955911914</v>
      </c>
      <c r="BE27" s="4">
        <f t="shared" si="29"/>
        <v>0.16816193208888711</v>
      </c>
      <c r="BF27" s="4">
        <f t="shared" si="29"/>
        <v>7.6109667275835541E-2</v>
      </c>
      <c r="BG27" s="4">
        <f t="shared" si="29"/>
        <v>8.8460496592731003E-2</v>
      </c>
      <c r="BH27" s="4">
        <f t="shared" si="29"/>
        <v>8.6216115150009376E-2</v>
      </c>
      <c r="BI27" s="4">
        <f t="shared" si="29"/>
        <v>9.3249662848051376E-2</v>
      </c>
      <c r="BJ27" s="4">
        <f t="shared" si="29"/>
        <v>0.2529028424162752</v>
      </c>
      <c r="BK27" s="4">
        <f t="shared" si="29"/>
        <v>0.27574464740534022</v>
      </c>
      <c r="BL27" s="4">
        <f t="shared" si="29"/>
        <v>0.25801546449275897</v>
      </c>
      <c r="BM27" s="6">
        <f t="shared" si="29"/>
        <v>0.19021668057167845</v>
      </c>
      <c r="BN27" s="6">
        <f t="shared" si="29"/>
        <v>0.18136992084530967</v>
      </c>
      <c r="BO27" s="6">
        <f t="shared" si="29"/>
        <v>0.21922529974668387</v>
      </c>
      <c r="BP27" s="6">
        <f t="shared" si="29"/>
        <v>0.13235166771243745</v>
      </c>
    </row>
    <row r="28" spans="1:68" s="5" customFormat="1" ht="12" x14ac:dyDescent="0.2">
      <c r="G28" s="5" t="s">
        <v>147</v>
      </c>
      <c r="I28" s="4">
        <f>MIN(I2:I25)</f>
        <v>0.21429000000000001</v>
      </c>
      <c r="J28" s="4">
        <f>MIN(J2:J25)</f>
        <v>0.68889</v>
      </c>
      <c r="K28" s="4">
        <f>MIN(K2:K25)</f>
        <v>0.59048</v>
      </c>
      <c r="L28" s="4">
        <f>MIN(L2:L25)</f>
        <v>0.57777999999999996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6"/>
      <c r="AC28" s="6"/>
      <c r="AD28" s="6"/>
      <c r="AE28" s="4"/>
      <c r="AF28" s="4"/>
      <c r="AG28" s="4"/>
      <c r="AH28" s="4"/>
      <c r="AI28" s="4"/>
      <c r="AJ28" s="4"/>
      <c r="AK28" s="6"/>
      <c r="AL28" s="6"/>
      <c r="AM28" s="6"/>
      <c r="AN28" s="4"/>
      <c r="AO28" s="4"/>
      <c r="AP28" s="4"/>
      <c r="AQ28" s="4"/>
      <c r="AR28" s="4"/>
      <c r="AS28" s="4"/>
      <c r="AT28" s="5" t="s">
        <v>161</v>
      </c>
      <c r="AU28" s="8">
        <v>0.12559999999999999</v>
      </c>
      <c r="AV28" s="6"/>
      <c r="AW28" s="11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</row>
    <row r="29" spans="1:68" s="5" customFormat="1" ht="12" x14ac:dyDescent="0.2">
      <c r="G29" s="5" t="s">
        <v>148</v>
      </c>
      <c r="I29" s="4">
        <f>MAX(I2:I25)</f>
        <v>1</v>
      </c>
      <c r="J29" s="4">
        <f>MAX(J2:J25)</f>
        <v>1</v>
      </c>
      <c r="K29" s="4">
        <f>MAX(K2:K25)</f>
        <v>1</v>
      </c>
      <c r="L29" s="4">
        <f>MAX(L2:L25)</f>
        <v>1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6"/>
      <c r="AC29" s="6"/>
      <c r="AD29" s="6"/>
      <c r="AE29" s="4"/>
      <c r="AF29" s="4"/>
      <c r="AG29" s="4"/>
      <c r="AH29" s="4"/>
      <c r="AI29" s="4"/>
      <c r="AJ29" s="4"/>
      <c r="AK29" s="6"/>
      <c r="AL29" s="6"/>
      <c r="AM29" s="6"/>
      <c r="AN29" s="4"/>
      <c r="AO29" s="4"/>
      <c r="AP29" s="4"/>
      <c r="AQ29" s="4"/>
      <c r="AR29" s="4"/>
      <c r="AS29" s="4"/>
      <c r="AT29" s="6" t="s">
        <v>162</v>
      </c>
      <c r="AU29" s="8">
        <f>0.04747*2.06</f>
        <v>9.7788200000000006E-2</v>
      </c>
      <c r="AV29" s="6"/>
      <c r="AW29" s="11"/>
      <c r="AX29" s="7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</row>
    <row r="30" spans="1:68" s="5" customFormat="1" ht="12" x14ac:dyDescent="0.2"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</row>
    <row r="31" spans="1:68" s="5" customFormat="1" ht="12" x14ac:dyDescent="0.2">
      <c r="A31" s="5" t="s">
        <v>35</v>
      </c>
      <c r="B31" s="5">
        <v>1</v>
      </c>
      <c r="C31" s="5" t="s">
        <v>36</v>
      </c>
      <c r="D31" s="5" t="s">
        <v>37</v>
      </c>
      <c r="E31" s="5" t="s">
        <v>42</v>
      </c>
      <c r="F31" s="5">
        <v>21</v>
      </c>
      <c r="G31" s="5" t="s">
        <v>27</v>
      </c>
      <c r="H31" s="2" t="s">
        <v>166</v>
      </c>
      <c r="I31" s="4">
        <v>0.81111</v>
      </c>
      <c r="J31" s="4">
        <v>0.77778000000000003</v>
      </c>
      <c r="K31" s="4">
        <v>1</v>
      </c>
      <c r="L31" s="4">
        <v>0.78571000000000002</v>
      </c>
      <c r="M31" s="4">
        <f t="shared" si="6"/>
        <v>0.84365000000000001</v>
      </c>
      <c r="N31" s="4">
        <v>1.1000000000000001</v>
      </c>
      <c r="O31" s="4">
        <v>2.1</v>
      </c>
      <c r="P31" s="4">
        <v>3.1</v>
      </c>
      <c r="Q31" s="4">
        <v>4.0999999999999996</v>
      </c>
      <c r="R31" s="4">
        <v>5.0999999999999996</v>
      </c>
      <c r="S31" s="3">
        <v>2.4956</v>
      </c>
      <c r="T31" s="3">
        <v>2.4504999999999999</v>
      </c>
      <c r="U31" s="3">
        <v>1.7837000000000001</v>
      </c>
      <c r="V31" s="3">
        <v>1.9691000000000001</v>
      </c>
      <c r="W31" s="3">
        <v>1.8975</v>
      </c>
      <c r="X31" s="3">
        <v>1.8580000000000001</v>
      </c>
      <c r="Y31" s="4">
        <v>1.05</v>
      </c>
      <c r="Z31" s="4">
        <v>2.0499999999999998</v>
      </c>
      <c r="AA31" s="4">
        <v>3.05</v>
      </c>
      <c r="AB31" s="4">
        <f>T31/S31-1</f>
        <v>-1.8071806379227451E-2</v>
      </c>
      <c r="AC31" s="4">
        <f>V31/U31-1</f>
        <v>0.10394124572517804</v>
      </c>
      <c r="AD31" s="4">
        <f>X31/W31-1</f>
        <v>-2.0816864295125082E-2</v>
      </c>
      <c r="AE31" s="3">
        <v>0.2</v>
      </c>
      <c r="AF31" s="3">
        <v>0.25</v>
      </c>
      <c r="AG31" s="3">
        <v>0.2</v>
      </c>
      <c r="AH31" s="3">
        <v>0.3</v>
      </c>
      <c r="AI31" s="3">
        <v>0.2</v>
      </c>
      <c r="AJ31" s="3">
        <v>0.2</v>
      </c>
      <c r="AK31" s="4">
        <f>(AF31-AE31)</f>
        <v>4.9999999999999989E-2</v>
      </c>
      <c r="AL31" s="4">
        <f>(AH31-AG31)</f>
        <v>9.9999999999999978E-2</v>
      </c>
      <c r="AM31" s="4">
        <f>(AJ31-AI31)</f>
        <v>0</v>
      </c>
      <c r="AN31" s="4">
        <v>0.83257000000000003</v>
      </c>
      <c r="AO31" s="4">
        <v>0.78607000000000005</v>
      </c>
      <c r="AP31" s="4">
        <v>0.63236000000000003</v>
      </c>
      <c r="AQ31" s="4">
        <v>0.74411000000000005</v>
      </c>
      <c r="AR31" s="4">
        <v>0.69881000000000004</v>
      </c>
      <c r="AS31" s="4">
        <v>0.75397000000000003</v>
      </c>
      <c r="AT31" s="4">
        <f t="shared" ref="AT31:AT56" si="30">AO31/AN31-1</f>
        <v>-5.5851159662250627E-2</v>
      </c>
      <c r="AU31" s="4">
        <f t="shared" ref="AU31:AU56" si="31">AQ31/AP31-1</f>
        <v>0.17671895755582256</v>
      </c>
      <c r="AV31" s="4">
        <f t="shared" ref="AV31:AV56" si="32">AS31/AR31-1</f>
        <v>7.8934188119803572E-2</v>
      </c>
      <c r="AW31" s="4">
        <v>0.28000000000000003</v>
      </c>
      <c r="AX31" s="4">
        <v>3.3281999999999998</v>
      </c>
      <c r="AY31" s="4">
        <v>3.2366000000000001</v>
      </c>
      <c r="AZ31" s="4">
        <v>2.4159999999999999</v>
      </c>
      <c r="BA31" s="4">
        <v>2.7132000000000001</v>
      </c>
      <c r="BB31" s="4">
        <v>2.5962999999999998</v>
      </c>
      <c r="BC31" s="4">
        <v>2.6120000000000001</v>
      </c>
      <c r="BD31" s="4">
        <v>0.52466000000000002</v>
      </c>
      <c r="BE31" s="4">
        <v>0.67476000000000003</v>
      </c>
      <c r="BF31" s="4">
        <v>0.37931999999999999</v>
      </c>
      <c r="BG31" s="4">
        <v>0.42727999999999999</v>
      </c>
      <c r="BH31" s="4">
        <v>0.36049999999999999</v>
      </c>
      <c r="BI31" s="4">
        <v>0.69501999999999997</v>
      </c>
      <c r="BJ31" s="4">
        <f t="shared" ref="BJ31:BJ56" si="33">BE31/BD31-1</f>
        <v>0.28609003926352305</v>
      </c>
      <c r="BK31" s="4">
        <f t="shared" ref="BK31:BK56" si="34">BG31/BF31-1</f>
        <v>0.12643678160919536</v>
      </c>
      <c r="BL31" s="4">
        <f t="shared" ref="BL31:BL56" si="35">BI31/BH31-1</f>
        <v>0.92793342579750338</v>
      </c>
      <c r="BM31" s="4">
        <f t="shared" si="13"/>
        <v>0.31660762856600666</v>
      </c>
      <c r="BN31" s="4">
        <f t="shared" si="14"/>
        <v>5.638951230328848E-2</v>
      </c>
      <c r="BO31" s="4">
        <f t="shared" si="15"/>
        <v>0.1914111131781171</v>
      </c>
      <c r="BP31" s="4">
        <f t="shared" si="16"/>
        <v>4.2574638248206176E-2</v>
      </c>
    </row>
    <row r="32" spans="1:68" s="5" customFormat="1" ht="12" x14ac:dyDescent="0.2">
      <c r="A32" s="5" t="s">
        <v>48</v>
      </c>
      <c r="B32" s="5">
        <v>1</v>
      </c>
      <c r="C32" s="5" t="s">
        <v>36</v>
      </c>
      <c r="D32" s="5" t="s">
        <v>49</v>
      </c>
      <c r="E32" s="5" t="s">
        <v>42</v>
      </c>
      <c r="F32" s="5">
        <v>23</v>
      </c>
      <c r="G32" s="5" t="s">
        <v>27</v>
      </c>
      <c r="H32" s="2" t="s">
        <v>166</v>
      </c>
      <c r="I32" s="4">
        <v>0.65873000000000004</v>
      </c>
      <c r="J32" s="4">
        <v>0.63332999999999995</v>
      </c>
      <c r="K32" s="4">
        <v>0.90476000000000001</v>
      </c>
      <c r="L32" s="4">
        <v>1</v>
      </c>
      <c r="M32" s="4">
        <f t="shared" si="6"/>
        <v>0.79920499999999994</v>
      </c>
      <c r="N32" s="4">
        <v>1.1000000000000001</v>
      </c>
      <c r="O32" s="4">
        <v>2.1</v>
      </c>
      <c r="P32" s="4">
        <v>3.1</v>
      </c>
      <c r="Q32" s="4">
        <v>4.0999999999999996</v>
      </c>
      <c r="R32" s="4">
        <v>5.0999999999999996</v>
      </c>
      <c r="S32" s="3">
        <v>2.0966</v>
      </c>
      <c r="T32" s="3">
        <v>2.1520000000000001</v>
      </c>
      <c r="U32" s="3">
        <v>1.7686999999999999</v>
      </c>
      <c r="V32" s="3">
        <v>1.8349</v>
      </c>
      <c r="W32" s="3">
        <v>1.6713</v>
      </c>
      <c r="X32" s="3">
        <v>1.6897</v>
      </c>
      <c r="Y32" s="4">
        <v>1.05</v>
      </c>
      <c r="Z32" s="4">
        <v>2.0499999999999998</v>
      </c>
      <c r="AA32" s="4">
        <v>3.05</v>
      </c>
      <c r="AB32" s="4">
        <f t="shared" ref="AB32:AB54" si="36">T32/S32-1</f>
        <v>2.6423733664027615E-2</v>
      </c>
      <c r="AC32" s="4">
        <f t="shared" ref="AC32:AC54" si="37">V32/U32-1</f>
        <v>3.7428619890314874E-2</v>
      </c>
      <c r="AD32" s="4">
        <f t="shared" ref="AD32:AD54" si="38">X32/W32-1</f>
        <v>1.1009393884999774E-2</v>
      </c>
      <c r="AE32" s="3">
        <v>0.3</v>
      </c>
      <c r="AF32" s="3">
        <v>0.05</v>
      </c>
      <c r="AG32" s="3">
        <v>0.15</v>
      </c>
      <c r="AH32" s="3">
        <v>0.2</v>
      </c>
      <c r="AI32" s="3">
        <v>0.2</v>
      </c>
      <c r="AJ32" s="3">
        <v>0.15</v>
      </c>
      <c r="AK32" s="4">
        <f t="shared" ref="AK32:AK54" si="39">(AF32-AE32)</f>
        <v>-0.25</v>
      </c>
      <c r="AL32" s="4">
        <f t="shared" ref="AL32:AL54" si="40">(AH32-AG32)</f>
        <v>5.0000000000000017E-2</v>
      </c>
      <c r="AM32" s="4">
        <f t="shared" ref="AM32:AM54" si="41">(AJ32-AI32)</f>
        <v>-5.0000000000000017E-2</v>
      </c>
      <c r="AN32" s="4">
        <v>0.68042000000000002</v>
      </c>
      <c r="AO32" s="4">
        <v>0.68769999999999998</v>
      </c>
      <c r="AP32" s="4">
        <v>0.62678999999999996</v>
      </c>
      <c r="AQ32" s="4">
        <v>0.59907999999999995</v>
      </c>
      <c r="AR32" s="4">
        <v>0.40993000000000002</v>
      </c>
      <c r="AS32" s="4">
        <v>0.43772</v>
      </c>
      <c r="AT32" s="4">
        <f t="shared" si="30"/>
        <v>1.0699273977837098E-2</v>
      </c>
      <c r="AU32" s="4">
        <f t="shared" si="31"/>
        <v>-4.4209384323298129E-2</v>
      </c>
      <c r="AV32" s="4">
        <f t="shared" si="32"/>
        <v>6.7792062059375935E-2</v>
      </c>
      <c r="AW32" s="4">
        <v>0.24</v>
      </c>
      <c r="AX32" s="4">
        <v>2.7770000000000001</v>
      </c>
      <c r="AY32" s="4">
        <v>2.8397000000000001</v>
      </c>
      <c r="AZ32" s="4">
        <v>2.3955000000000002</v>
      </c>
      <c r="BA32" s="4">
        <v>2.4339</v>
      </c>
      <c r="BB32" s="4">
        <v>2.0811999999999999</v>
      </c>
      <c r="BC32" s="4">
        <v>2.1274000000000002</v>
      </c>
      <c r="BD32" s="4">
        <v>0.48457</v>
      </c>
      <c r="BE32" s="4">
        <v>0.62241999999999997</v>
      </c>
      <c r="BF32" s="4">
        <v>0.41253000000000001</v>
      </c>
      <c r="BG32" s="4">
        <v>0.42843999999999999</v>
      </c>
      <c r="BH32" s="4">
        <v>0.59772999999999998</v>
      </c>
      <c r="BI32" s="4">
        <v>0.39359</v>
      </c>
      <c r="BJ32" s="4">
        <f t="shared" si="33"/>
        <v>0.28447902263862801</v>
      </c>
      <c r="BK32" s="4">
        <f t="shared" si="34"/>
        <v>3.8566892104816564E-2</v>
      </c>
      <c r="BL32" s="4">
        <f t="shared" si="35"/>
        <v>-0.34152543790674716</v>
      </c>
      <c r="BM32" s="4">
        <f t="shared" si="13"/>
        <v>8.5562947717736426E-2</v>
      </c>
      <c r="BN32" s="4">
        <f t="shared" si="14"/>
        <v>0.14792682112572608</v>
      </c>
      <c r="BO32" s="4">
        <f t="shared" si="15"/>
        <v>0.65984436367184651</v>
      </c>
      <c r="BP32" s="4">
        <f t="shared" si="16"/>
        <v>0.5710956776021201</v>
      </c>
    </row>
    <row r="33" spans="1:68" s="5" customFormat="1" ht="12" x14ac:dyDescent="0.2">
      <c r="A33" s="5" t="s">
        <v>50</v>
      </c>
      <c r="B33" s="5">
        <v>1</v>
      </c>
      <c r="C33" s="5" t="s">
        <v>36</v>
      </c>
      <c r="D33" s="5" t="s">
        <v>51</v>
      </c>
      <c r="E33" s="5" t="s">
        <v>42</v>
      </c>
      <c r="F33" s="5">
        <v>22</v>
      </c>
      <c r="G33" s="5" t="s">
        <v>45</v>
      </c>
      <c r="H33" s="2" t="s">
        <v>167</v>
      </c>
      <c r="I33" s="4">
        <v>0.56189999999999996</v>
      </c>
      <c r="J33" s="4">
        <v>0.59048</v>
      </c>
      <c r="K33" s="4">
        <v>0.75238000000000005</v>
      </c>
      <c r="L33" s="4">
        <v>0.65713999999999995</v>
      </c>
      <c r="M33" s="4">
        <f t="shared" si="6"/>
        <v>0.64047500000000002</v>
      </c>
      <c r="N33" s="4">
        <v>1.1000000000000001</v>
      </c>
      <c r="O33" s="4">
        <v>2.1</v>
      </c>
      <c r="P33" s="4">
        <v>3.1</v>
      </c>
      <c r="Q33" s="4">
        <v>4.0999999999999996</v>
      </c>
      <c r="R33" s="4">
        <v>5.0999999999999996</v>
      </c>
      <c r="S33" s="3">
        <v>2.6888000000000001</v>
      </c>
      <c r="T33" s="3">
        <v>2.6034999999999999</v>
      </c>
      <c r="U33" s="3">
        <v>2.3603999999999998</v>
      </c>
      <c r="V33" s="3">
        <v>2.5834000000000001</v>
      </c>
      <c r="W33" s="3">
        <v>2.3801000000000001</v>
      </c>
      <c r="X33" s="3">
        <v>2.6575000000000002</v>
      </c>
      <c r="Y33" s="4">
        <v>1.05</v>
      </c>
      <c r="Z33" s="4">
        <v>2.0499999999999998</v>
      </c>
      <c r="AA33" s="4">
        <v>3.05</v>
      </c>
      <c r="AB33" s="4">
        <f t="shared" si="36"/>
        <v>-3.1724189229396016E-2</v>
      </c>
      <c r="AC33" s="4">
        <f t="shared" si="37"/>
        <v>9.4475512624978997E-2</v>
      </c>
      <c r="AD33" s="4">
        <f t="shared" si="38"/>
        <v>0.11654972480147907</v>
      </c>
      <c r="AE33" s="3">
        <v>0.05</v>
      </c>
      <c r="AF33" s="3">
        <v>0.2</v>
      </c>
      <c r="AG33" s="3">
        <v>0.2</v>
      </c>
      <c r="AH33" s="3">
        <v>0.35</v>
      </c>
      <c r="AI33" s="3">
        <v>0.1</v>
      </c>
      <c r="AJ33" s="3">
        <v>0.5</v>
      </c>
      <c r="AK33" s="4">
        <f t="shared" si="39"/>
        <v>0.15000000000000002</v>
      </c>
      <c r="AL33" s="4">
        <f t="shared" si="40"/>
        <v>0.14999999999999997</v>
      </c>
      <c r="AM33" s="4">
        <f t="shared" si="41"/>
        <v>0.4</v>
      </c>
      <c r="AN33" s="4">
        <v>1.3086</v>
      </c>
      <c r="AO33" s="4">
        <v>1.0244</v>
      </c>
      <c r="AP33" s="4">
        <v>1.2015</v>
      </c>
      <c r="AQ33" s="4">
        <v>1.1279999999999999</v>
      </c>
      <c r="AR33" s="4">
        <v>1.1003000000000001</v>
      </c>
      <c r="AS33" s="4">
        <v>1.3185</v>
      </c>
      <c r="AT33" s="4">
        <f t="shared" si="30"/>
        <v>-0.21717866422130527</v>
      </c>
      <c r="AU33" s="4">
        <f t="shared" si="31"/>
        <v>-6.1173533083645593E-2</v>
      </c>
      <c r="AV33" s="4">
        <f t="shared" si="32"/>
        <v>0.19830955194037991</v>
      </c>
      <c r="AW33" s="4">
        <v>0</v>
      </c>
      <c r="AX33" s="4">
        <v>3.9973999999999998</v>
      </c>
      <c r="AY33" s="4">
        <v>3.6278999999999999</v>
      </c>
      <c r="AZ33" s="4">
        <v>3.5619000000000001</v>
      </c>
      <c r="BA33" s="4">
        <v>3.7113999999999998</v>
      </c>
      <c r="BB33" s="4">
        <v>3.4805000000000001</v>
      </c>
      <c r="BC33" s="4">
        <v>3.9761000000000002</v>
      </c>
      <c r="BD33" s="4">
        <v>0.58540000000000003</v>
      </c>
      <c r="BE33" s="4">
        <v>0.61987000000000003</v>
      </c>
      <c r="BF33" s="4">
        <v>0.54105999999999999</v>
      </c>
      <c r="BG33" s="4">
        <v>0.58516999999999997</v>
      </c>
      <c r="BH33" s="4">
        <v>0.54003000000000001</v>
      </c>
      <c r="BI33" s="4">
        <v>0.79683000000000004</v>
      </c>
      <c r="BJ33" s="4">
        <f t="shared" si="33"/>
        <v>5.8882815169115199E-2</v>
      </c>
      <c r="BK33" s="4">
        <f t="shared" si="34"/>
        <v>8.152515432669194E-2</v>
      </c>
      <c r="BL33" s="4">
        <f t="shared" si="35"/>
        <v>0.47552913727015178</v>
      </c>
      <c r="BM33" s="4">
        <f t="shared" si="13"/>
        <v>8.9138576779026257E-2</v>
      </c>
      <c r="BN33" s="4">
        <f t="shared" si="14"/>
        <v>-9.1843971631205612E-2</v>
      </c>
      <c r="BO33" s="4">
        <f t="shared" si="15"/>
        <v>0.18931200581659535</v>
      </c>
      <c r="BP33" s="4">
        <f t="shared" si="16"/>
        <v>-0.22305650360257867</v>
      </c>
    </row>
    <row r="34" spans="1:68" s="5" customFormat="1" ht="12" x14ac:dyDescent="0.2">
      <c r="A34" s="5" t="s">
        <v>52</v>
      </c>
      <c r="B34" s="5">
        <v>1</v>
      </c>
      <c r="C34" s="5" t="s">
        <v>36</v>
      </c>
      <c r="D34" s="5" t="s">
        <v>53</v>
      </c>
      <c r="E34" s="5" t="s">
        <v>42</v>
      </c>
      <c r="F34" s="5">
        <v>20</v>
      </c>
      <c r="G34" s="5" t="s">
        <v>27</v>
      </c>
      <c r="H34" s="2" t="s">
        <v>166</v>
      </c>
      <c r="I34" s="4">
        <v>0.75397000000000003</v>
      </c>
      <c r="J34" s="4">
        <v>0.62856999999999996</v>
      </c>
      <c r="K34" s="4">
        <v>0.95238</v>
      </c>
      <c r="L34" s="4">
        <v>1</v>
      </c>
      <c r="M34" s="4">
        <f t="shared" si="6"/>
        <v>0.83373000000000008</v>
      </c>
      <c r="N34" s="4">
        <v>1.1000000000000001</v>
      </c>
      <c r="O34" s="4">
        <v>2.1</v>
      </c>
      <c r="P34" s="4">
        <v>3.1</v>
      </c>
      <c r="Q34" s="4">
        <v>4.0999999999999996</v>
      </c>
      <c r="R34" s="4">
        <v>5.0999999999999996</v>
      </c>
      <c r="S34" s="3">
        <v>1.0206</v>
      </c>
      <c r="T34" s="3">
        <v>1.0239</v>
      </c>
      <c r="U34" s="3">
        <v>0.84121999999999997</v>
      </c>
      <c r="V34" s="3">
        <v>0.86572000000000005</v>
      </c>
      <c r="W34" s="3">
        <v>0.63246000000000002</v>
      </c>
      <c r="X34" s="3">
        <v>0.8014</v>
      </c>
      <c r="Y34" s="4">
        <v>1.05</v>
      </c>
      <c r="Z34" s="4">
        <v>2.0499999999999998</v>
      </c>
      <c r="AA34" s="4">
        <v>3.05</v>
      </c>
      <c r="AB34" s="4">
        <f t="shared" si="36"/>
        <v>3.2333921222811313E-3</v>
      </c>
      <c r="AC34" s="4">
        <f t="shared" si="37"/>
        <v>2.9124366990799233E-2</v>
      </c>
      <c r="AD34" s="4">
        <f t="shared" si="38"/>
        <v>0.26711570692217679</v>
      </c>
      <c r="AE34" s="3">
        <v>0.2</v>
      </c>
      <c r="AF34" s="3">
        <v>0.1</v>
      </c>
      <c r="AG34" s="3">
        <v>0.1</v>
      </c>
      <c r="AH34" s="3">
        <v>0.55000000000000004</v>
      </c>
      <c r="AI34" s="3">
        <v>0.05</v>
      </c>
      <c r="AJ34" s="3">
        <v>0.05</v>
      </c>
      <c r="AK34" s="4">
        <f t="shared" si="39"/>
        <v>-0.1</v>
      </c>
      <c r="AL34" s="4">
        <f t="shared" si="40"/>
        <v>0.45000000000000007</v>
      </c>
      <c r="AM34" s="4">
        <f t="shared" si="41"/>
        <v>0</v>
      </c>
      <c r="AN34" s="4">
        <v>0.57250999999999996</v>
      </c>
      <c r="AO34" s="4">
        <v>0.39906999999999998</v>
      </c>
      <c r="AP34" s="4">
        <v>0.34884999999999999</v>
      </c>
      <c r="AQ34" s="4">
        <v>0.53305999999999998</v>
      </c>
      <c r="AR34" s="4">
        <v>0.29909999999999998</v>
      </c>
      <c r="AS34" s="4">
        <v>0.36903000000000002</v>
      </c>
      <c r="AT34" s="4">
        <f t="shared" si="30"/>
        <v>-0.30294667342055159</v>
      </c>
      <c r="AU34" s="4">
        <f t="shared" si="31"/>
        <v>0.52804930485882173</v>
      </c>
      <c r="AV34" s="4">
        <f t="shared" si="32"/>
        <v>0.23380140421263818</v>
      </c>
      <c r="AW34" s="4">
        <v>0.22</v>
      </c>
      <c r="AX34" s="4">
        <v>1.5931</v>
      </c>
      <c r="AY34" s="4">
        <v>1.423</v>
      </c>
      <c r="AZ34" s="4">
        <v>1.1900999999999999</v>
      </c>
      <c r="BA34" s="4">
        <v>1.3988</v>
      </c>
      <c r="BB34" s="4">
        <v>0.93156000000000005</v>
      </c>
      <c r="BC34" s="4">
        <v>1.1704000000000001</v>
      </c>
      <c r="BD34" s="4">
        <v>0.16808000000000001</v>
      </c>
      <c r="BE34" s="4">
        <v>0.26316000000000001</v>
      </c>
      <c r="BF34" s="4">
        <v>0.223</v>
      </c>
      <c r="BG34" s="4">
        <v>0.1021</v>
      </c>
      <c r="BH34" s="4">
        <v>8.9251999999999998E-2</v>
      </c>
      <c r="BI34" s="4">
        <v>0.12859999999999999</v>
      </c>
      <c r="BJ34" s="4">
        <f t="shared" si="33"/>
        <v>0.56568300809138505</v>
      </c>
      <c r="BK34" s="4">
        <f t="shared" si="34"/>
        <v>-0.54215246636771308</v>
      </c>
      <c r="BL34" s="4">
        <f t="shared" si="35"/>
        <v>0.44086407027293495</v>
      </c>
      <c r="BM34" s="4">
        <f t="shared" si="13"/>
        <v>0.64113515837752599</v>
      </c>
      <c r="BN34" s="4">
        <f t="shared" si="14"/>
        <v>-0.2513600720369189</v>
      </c>
      <c r="BO34" s="4">
        <f t="shared" si="15"/>
        <v>0.91410899364760945</v>
      </c>
      <c r="BP34" s="4">
        <f t="shared" si="16"/>
        <v>8.1402595994905402E-2</v>
      </c>
    </row>
    <row r="35" spans="1:68" s="5" customFormat="1" ht="12" x14ac:dyDescent="0.2">
      <c r="A35" s="5" t="s">
        <v>57</v>
      </c>
      <c r="B35" s="5">
        <v>1</v>
      </c>
      <c r="C35" s="5" t="s">
        <v>36</v>
      </c>
      <c r="D35" s="5" t="s">
        <v>58</v>
      </c>
      <c r="E35" s="5" t="s">
        <v>173</v>
      </c>
      <c r="F35" s="5">
        <v>19</v>
      </c>
      <c r="G35" s="5" t="s">
        <v>27</v>
      </c>
      <c r="H35" s="2" t="s">
        <v>166</v>
      </c>
      <c r="I35" s="4">
        <v>0.84126999999999996</v>
      </c>
      <c r="J35" s="4">
        <v>1</v>
      </c>
      <c r="K35" s="4">
        <v>1</v>
      </c>
      <c r="L35" s="4">
        <v>1</v>
      </c>
      <c r="M35" s="4">
        <f t="shared" si="6"/>
        <v>0.96031749999999994</v>
      </c>
      <c r="N35" s="4">
        <v>1.1000000000000001</v>
      </c>
      <c r="O35" s="4">
        <v>2.1</v>
      </c>
      <c r="P35" s="4">
        <v>3.1</v>
      </c>
      <c r="Q35" s="4">
        <v>4.0999999999999996</v>
      </c>
      <c r="R35" s="4">
        <v>5.0999999999999996</v>
      </c>
      <c r="S35" s="3">
        <v>1.7682</v>
      </c>
      <c r="T35" s="3">
        <v>1.1642999999999999</v>
      </c>
      <c r="U35" s="3">
        <v>1.2384999999999999</v>
      </c>
      <c r="V35" s="3">
        <v>1.2095</v>
      </c>
      <c r="W35" s="3">
        <v>1.0246</v>
      </c>
      <c r="X35" s="3">
        <v>1.0264</v>
      </c>
      <c r="Y35" s="4">
        <v>1.05</v>
      </c>
      <c r="Z35" s="4">
        <v>2.0499999999999998</v>
      </c>
      <c r="AA35" s="4">
        <v>3.05</v>
      </c>
      <c r="AB35" s="4">
        <f t="shared" si="36"/>
        <v>-0.34153376314896511</v>
      </c>
      <c r="AC35" s="4">
        <f t="shared" si="37"/>
        <v>-2.3415421881307963E-2</v>
      </c>
      <c r="AD35" s="4">
        <f t="shared" si="38"/>
        <v>1.7567831348819229E-3</v>
      </c>
      <c r="AE35" s="3">
        <v>0.15</v>
      </c>
      <c r="AF35" s="3">
        <v>0</v>
      </c>
      <c r="AG35" s="3">
        <v>0.2</v>
      </c>
      <c r="AH35" s="3">
        <v>0.1</v>
      </c>
      <c r="AI35" s="3">
        <v>0.15</v>
      </c>
      <c r="AJ35" s="3">
        <v>0.05</v>
      </c>
      <c r="AK35" s="4">
        <f t="shared" si="39"/>
        <v>-0.15</v>
      </c>
      <c r="AL35" s="4">
        <f t="shared" si="40"/>
        <v>-0.1</v>
      </c>
      <c r="AM35" s="4">
        <f t="shared" si="41"/>
        <v>-9.9999999999999992E-2</v>
      </c>
      <c r="AN35" s="4">
        <v>0.61380999999999997</v>
      </c>
      <c r="AO35" s="4">
        <v>0.45401999999999998</v>
      </c>
      <c r="AP35" s="4">
        <v>0.43935000000000002</v>
      </c>
      <c r="AQ35" s="4">
        <v>0.53608</v>
      </c>
      <c r="AR35" s="4">
        <v>0.36960999999999999</v>
      </c>
      <c r="AS35" s="4">
        <v>0.34627999999999998</v>
      </c>
      <c r="AT35" s="4">
        <f t="shared" si="30"/>
        <v>-0.26032485622586798</v>
      </c>
      <c r="AU35" s="4">
        <f t="shared" si="31"/>
        <v>0.22016615454648902</v>
      </c>
      <c r="AV35" s="4">
        <f t="shared" si="32"/>
        <v>-6.3120586564216374E-2</v>
      </c>
      <c r="AW35" s="4">
        <v>0.39</v>
      </c>
      <c r="AX35" s="4">
        <v>2.3820000000000001</v>
      </c>
      <c r="AY35" s="4">
        <v>1.6183000000000001</v>
      </c>
      <c r="AZ35" s="4">
        <v>1.6778999999999999</v>
      </c>
      <c r="BA35" s="4">
        <v>1.7456</v>
      </c>
      <c r="BB35" s="4">
        <v>1.3942000000000001</v>
      </c>
      <c r="BC35" s="4">
        <v>1.3727</v>
      </c>
      <c r="BD35" s="4">
        <v>0.52468000000000004</v>
      </c>
      <c r="BE35" s="4">
        <v>0.21647</v>
      </c>
      <c r="BF35" s="4">
        <v>0.24138999999999999</v>
      </c>
      <c r="BG35" s="4">
        <v>0.24731</v>
      </c>
      <c r="BH35" s="4">
        <v>0.15795000000000001</v>
      </c>
      <c r="BI35" s="4">
        <v>0.15898000000000001</v>
      </c>
      <c r="BJ35" s="4">
        <f t="shared" si="33"/>
        <v>-0.587424716017382</v>
      </c>
      <c r="BK35" s="4">
        <f t="shared" si="34"/>
        <v>2.452462819503709E-2</v>
      </c>
      <c r="BL35" s="4">
        <f t="shared" si="35"/>
        <v>6.5210509654953785E-3</v>
      </c>
      <c r="BM35" s="4">
        <f t="shared" si="13"/>
        <v>0.39708660521224526</v>
      </c>
      <c r="BN35" s="4">
        <f t="shared" si="14"/>
        <v>-0.1530741680346217</v>
      </c>
      <c r="BO35" s="4">
        <f t="shared" si="15"/>
        <v>0.66069640972917387</v>
      </c>
      <c r="BP35" s="4">
        <f t="shared" si="16"/>
        <v>0.31113549728543388</v>
      </c>
    </row>
    <row r="36" spans="1:68" s="5" customFormat="1" ht="12" x14ac:dyDescent="0.2">
      <c r="A36" s="5" t="s">
        <v>59</v>
      </c>
      <c r="B36" s="5">
        <v>1</v>
      </c>
      <c r="C36" s="5" t="s">
        <v>36</v>
      </c>
      <c r="D36" s="5" t="s">
        <v>60</v>
      </c>
      <c r="E36" s="5" t="s">
        <v>173</v>
      </c>
      <c r="F36" s="5">
        <v>19</v>
      </c>
      <c r="G36" s="5" t="s">
        <v>45</v>
      </c>
      <c r="H36" s="2" t="s">
        <v>166</v>
      </c>
      <c r="I36" s="4">
        <v>0.65237999999999996</v>
      </c>
      <c r="J36" s="4">
        <v>1</v>
      </c>
      <c r="K36" s="4">
        <v>0.90476000000000001</v>
      </c>
      <c r="L36" s="4">
        <v>0.89683000000000002</v>
      </c>
      <c r="M36" s="4">
        <f t="shared" si="6"/>
        <v>0.8634925</v>
      </c>
      <c r="N36" s="4">
        <v>1.1000000000000001</v>
      </c>
      <c r="O36" s="4">
        <v>2.1</v>
      </c>
      <c r="P36" s="4">
        <v>3.1</v>
      </c>
      <c r="Q36" s="4">
        <v>4.0999999999999996</v>
      </c>
      <c r="R36" s="4">
        <v>5.0999999999999996</v>
      </c>
      <c r="S36" s="3">
        <v>1.5369999999999999</v>
      </c>
      <c r="T36" s="3">
        <v>1.4003000000000001</v>
      </c>
      <c r="U36" s="3">
        <v>1.1859</v>
      </c>
      <c r="V36" s="3">
        <v>1.1361000000000001</v>
      </c>
      <c r="W36" s="3">
        <v>1.0603</v>
      </c>
      <c r="X36" s="3">
        <v>1.5318000000000001</v>
      </c>
      <c r="Y36" s="4">
        <v>1.05</v>
      </c>
      <c r="Z36" s="4">
        <v>2.0499999999999998</v>
      </c>
      <c r="AA36" s="4">
        <v>3.05</v>
      </c>
      <c r="AB36" s="4">
        <f t="shared" si="36"/>
        <v>-8.8939492517891905E-2</v>
      </c>
      <c r="AC36" s="4">
        <f t="shared" si="37"/>
        <v>-4.1993422716923745E-2</v>
      </c>
      <c r="AD36" s="4">
        <f t="shared" si="38"/>
        <v>0.44468546637744044</v>
      </c>
      <c r="AE36" s="3">
        <v>0.55000000000000004</v>
      </c>
      <c r="AF36" s="3">
        <v>0.7</v>
      </c>
      <c r="AG36" s="3">
        <v>0.4</v>
      </c>
      <c r="AH36" s="3">
        <v>0.5</v>
      </c>
      <c r="AI36" s="3">
        <v>0.4</v>
      </c>
      <c r="AJ36" s="3">
        <v>0.5</v>
      </c>
      <c r="AK36" s="4">
        <f t="shared" si="39"/>
        <v>0.14999999999999991</v>
      </c>
      <c r="AL36" s="4">
        <f t="shared" si="40"/>
        <v>9.9999999999999978E-2</v>
      </c>
      <c r="AM36" s="4">
        <f t="shared" si="41"/>
        <v>9.9999999999999978E-2</v>
      </c>
      <c r="AN36" s="4">
        <v>0.36419000000000001</v>
      </c>
      <c r="AO36" s="4">
        <v>0.31717000000000001</v>
      </c>
      <c r="AP36" s="4">
        <v>0.26014999999999999</v>
      </c>
      <c r="AQ36" s="4">
        <v>0.35333999999999999</v>
      </c>
      <c r="AR36" s="4">
        <v>0.42853999999999998</v>
      </c>
      <c r="AS36" s="4">
        <v>0.35336000000000001</v>
      </c>
      <c r="AT36" s="4">
        <f t="shared" si="30"/>
        <v>-0.12910843241165326</v>
      </c>
      <c r="AU36" s="4">
        <f t="shared" si="31"/>
        <v>0.35821641360753409</v>
      </c>
      <c r="AV36" s="4">
        <f t="shared" si="32"/>
        <v>-0.17543286507677225</v>
      </c>
      <c r="AW36" s="4">
        <v>0.28999999999999998</v>
      </c>
      <c r="AX36" s="4">
        <v>1.9012</v>
      </c>
      <c r="AY36" s="4">
        <v>1.7175</v>
      </c>
      <c r="AZ36" s="4">
        <v>1.446</v>
      </c>
      <c r="BA36" s="4">
        <v>1.4895</v>
      </c>
      <c r="BB36" s="4">
        <v>1.4888999999999999</v>
      </c>
      <c r="BC36" s="4">
        <v>1.8852</v>
      </c>
      <c r="BD36" s="4">
        <v>0.28066999999999998</v>
      </c>
      <c r="BE36" s="4">
        <v>0.23336999999999999</v>
      </c>
      <c r="BF36" s="4">
        <v>0.27132000000000001</v>
      </c>
      <c r="BG36" s="4">
        <v>0.20558999999999999</v>
      </c>
      <c r="BH36" s="4">
        <v>0.17274</v>
      </c>
      <c r="BI36" s="4">
        <v>0.40405999999999997</v>
      </c>
      <c r="BJ36" s="4">
        <f t="shared" si="33"/>
        <v>-0.16852531442619445</v>
      </c>
      <c r="BK36" s="4">
        <f t="shared" si="34"/>
        <v>-0.24226006191950467</v>
      </c>
      <c r="BL36" s="4">
        <f t="shared" si="35"/>
        <v>1.3391223804561765</v>
      </c>
      <c r="BM36" s="4">
        <f t="shared" si="13"/>
        <v>0.3999231212761869</v>
      </c>
      <c r="BN36" s="4">
        <f t="shared" si="14"/>
        <v>-0.10236599309446981</v>
      </c>
      <c r="BO36" s="4">
        <f t="shared" si="15"/>
        <v>-0.1501610118075325</v>
      </c>
      <c r="BP36" s="4">
        <f t="shared" si="16"/>
        <v>-0.10241679873217113</v>
      </c>
    </row>
    <row r="37" spans="1:68" s="5" customFormat="1" ht="12" x14ac:dyDescent="0.2">
      <c r="A37" s="5" t="s">
        <v>61</v>
      </c>
      <c r="B37" s="5">
        <v>1</v>
      </c>
      <c r="C37" s="5" t="s">
        <v>36</v>
      </c>
      <c r="D37" s="5" t="s">
        <v>62</v>
      </c>
      <c r="E37" s="5" t="s">
        <v>42</v>
      </c>
      <c r="F37" s="5">
        <v>20</v>
      </c>
      <c r="G37" s="5" t="s">
        <v>27</v>
      </c>
      <c r="H37" s="2" t="s">
        <v>166</v>
      </c>
      <c r="I37" s="4">
        <v>0.70794000000000001</v>
      </c>
      <c r="J37" s="4">
        <v>0.81111</v>
      </c>
      <c r="K37" s="4">
        <v>0.71111000000000002</v>
      </c>
      <c r="L37" s="4">
        <v>0.93332999999999999</v>
      </c>
      <c r="M37" s="4">
        <f t="shared" si="6"/>
        <v>0.79087250000000009</v>
      </c>
      <c r="N37" s="4">
        <v>1.1000000000000001</v>
      </c>
      <c r="O37" s="4">
        <v>2.1</v>
      </c>
      <c r="P37" s="4">
        <v>3.1</v>
      </c>
      <c r="Q37" s="4">
        <v>4.0999999999999996</v>
      </c>
      <c r="R37" s="4">
        <v>5.0999999999999996</v>
      </c>
      <c r="S37" s="3">
        <v>2.8929</v>
      </c>
      <c r="T37" s="3">
        <v>2.3997999999999999</v>
      </c>
      <c r="U37" s="3">
        <v>2.9156</v>
      </c>
      <c r="V37" s="3">
        <v>2.9403999999999999</v>
      </c>
      <c r="W37" s="3">
        <v>2.177</v>
      </c>
      <c r="X37" s="3">
        <v>1.9609000000000001</v>
      </c>
      <c r="Y37" s="4">
        <v>1.05</v>
      </c>
      <c r="Z37" s="4">
        <v>2.0499999999999998</v>
      </c>
      <c r="AA37" s="4">
        <v>3.05</v>
      </c>
      <c r="AB37" s="4">
        <f t="shared" si="36"/>
        <v>-0.17045179577586511</v>
      </c>
      <c r="AC37" s="4">
        <f t="shared" si="37"/>
        <v>8.5059678968308905E-3</v>
      </c>
      <c r="AD37" s="4">
        <f t="shared" si="38"/>
        <v>-9.9265043638034012E-2</v>
      </c>
      <c r="AE37" s="3">
        <v>0.6</v>
      </c>
      <c r="AF37" s="3">
        <v>0.55000000000000004</v>
      </c>
      <c r="AG37" s="3">
        <v>0.4</v>
      </c>
      <c r="AH37" s="3">
        <v>0.65</v>
      </c>
      <c r="AI37" s="3">
        <v>0.35</v>
      </c>
      <c r="AJ37" s="3">
        <v>0.2</v>
      </c>
      <c r="AK37" s="4">
        <f t="shared" si="39"/>
        <v>-4.9999999999999933E-2</v>
      </c>
      <c r="AL37" s="4">
        <f t="shared" si="40"/>
        <v>0.25</v>
      </c>
      <c r="AM37" s="4">
        <f t="shared" si="41"/>
        <v>-0.14999999999999997</v>
      </c>
      <c r="AN37" s="4">
        <v>1.4551000000000001</v>
      </c>
      <c r="AO37" s="4">
        <v>1.5903</v>
      </c>
      <c r="AP37" s="4">
        <v>1.2221</v>
      </c>
      <c r="AQ37" s="4">
        <v>0.97013000000000005</v>
      </c>
      <c r="AR37" s="4">
        <v>0.97141999999999995</v>
      </c>
      <c r="AS37" s="4">
        <v>0.64261999999999997</v>
      </c>
      <c r="AT37" s="4">
        <f t="shared" si="30"/>
        <v>9.2914576317778774E-2</v>
      </c>
      <c r="AU37" s="4">
        <f t="shared" si="31"/>
        <v>-0.20617789051632429</v>
      </c>
      <c r="AV37" s="4">
        <f t="shared" si="32"/>
        <v>-0.33847357476683615</v>
      </c>
      <c r="AW37" s="4">
        <v>0.24</v>
      </c>
      <c r="AX37" s="4">
        <v>4.3479999999999999</v>
      </c>
      <c r="AY37" s="4">
        <v>3.9901</v>
      </c>
      <c r="AZ37" s="4">
        <v>4.1376999999999997</v>
      </c>
      <c r="BA37" s="4">
        <v>3.9104999999999999</v>
      </c>
      <c r="BB37" s="4">
        <v>3.1484000000000001</v>
      </c>
      <c r="BC37" s="4">
        <v>2.6036000000000001</v>
      </c>
      <c r="BD37" s="4">
        <v>0.58257999999999999</v>
      </c>
      <c r="BE37" s="4">
        <v>0.53105000000000002</v>
      </c>
      <c r="BF37" s="4">
        <v>0.82006999999999997</v>
      </c>
      <c r="BG37" s="4">
        <v>0.92222000000000004</v>
      </c>
      <c r="BH37" s="4">
        <v>0.40349000000000002</v>
      </c>
      <c r="BI37" s="4">
        <v>0.28659000000000001</v>
      </c>
      <c r="BJ37" s="4">
        <f t="shared" si="33"/>
        <v>-8.8451371485461117E-2</v>
      </c>
      <c r="BK37" s="4">
        <f t="shared" si="34"/>
        <v>0.12456253734437306</v>
      </c>
      <c r="BL37" s="4">
        <f t="shared" si="35"/>
        <v>-0.28972217403157452</v>
      </c>
      <c r="BM37" s="4">
        <f t="shared" si="13"/>
        <v>0.19065542917928169</v>
      </c>
      <c r="BN37" s="4">
        <f t="shared" si="14"/>
        <v>0.63926484079453272</v>
      </c>
      <c r="BO37" s="4">
        <f t="shared" si="15"/>
        <v>0.49791027567890311</v>
      </c>
      <c r="BP37" s="4">
        <f t="shared" si="16"/>
        <v>1.4747128940898202</v>
      </c>
    </row>
    <row r="38" spans="1:68" s="5" customFormat="1" ht="12" x14ac:dyDescent="0.2">
      <c r="A38" s="5" t="s">
        <v>63</v>
      </c>
      <c r="B38" s="5">
        <v>1</v>
      </c>
      <c r="C38" s="5" t="s">
        <v>36</v>
      </c>
      <c r="D38" s="5" t="s">
        <v>64</v>
      </c>
      <c r="E38" s="5" t="s">
        <v>42</v>
      </c>
      <c r="F38" s="5">
        <v>20</v>
      </c>
      <c r="G38" s="5" t="s">
        <v>27</v>
      </c>
      <c r="H38" s="2" t="s">
        <v>167</v>
      </c>
      <c r="I38" s="4">
        <v>0.62222</v>
      </c>
      <c r="J38" s="4">
        <v>0.57142999999999999</v>
      </c>
      <c r="K38" s="4">
        <v>0.85714000000000001</v>
      </c>
      <c r="L38" s="4">
        <v>0.72380999999999995</v>
      </c>
      <c r="M38" s="4">
        <f t="shared" si="6"/>
        <v>0.69364999999999999</v>
      </c>
      <c r="N38" s="4">
        <v>1.1000000000000001</v>
      </c>
      <c r="O38" s="4">
        <v>2.1</v>
      </c>
      <c r="P38" s="4">
        <v>3.1</v>
      </c>
      <c r="Q38" s="4">
        <v>4.0999999999999996</v>
      </c>
      <c r="R38" s="4">
        <v>5.0999999999999996</v>
      </c>
      <c r="S38" s="3">
        <v>2.1574</v>
      </c>
      <c r="T38" s="3">
        <v>2.1589999999999998</v>
      </c>
      <c r="U38" s="3">
        <v>1.5157</v>
      </c>
      <c r="V38" s="3">
        <v>1.6186</v>
      </c>
      <c r="W38" s="3">
        <v>1.1527000000000001</v>
      </c>
      <c r="X38" s="3">
        <v>1.3534999999999999</v>
      </c>
      <c r="Y38" s="4">
        <v>1.05</v>
      </c>
      <c r="Z38" s="4">
        <v>2.0499999999999998</v>
      </c>
      <c r="AA38" s="4">
        <v>3.05</v>
      </c>
      <c r="AB38" s="4">
        <f t="shared" si="36"/>
        <v>7.4163344766842165E-4</v>
      </c>
      <c r="AC38" s="4">
        <f t="shared" si="37"/>
        <v>6.7889424028501733E-2</v>
      </c>
      <c r="AD38" s="4">
        <f t="shared" si="38"/>
        <v>0.17419970504033988</v>
      </c>
      <c r="AE38" s="3">
        <v>0.25</v>
      </c>
      <c r="AF38" s="3">
        <v>0.2</v>
      </c>
      <c r="AG38" s="3">
        <v>0.25</v>
      </c>
      <c r="AH38" s="3">
        <v>0.4</v>
      </c>
      <c r="AI38" s="3">
        <v>0.3</v>
      </c>
      <c r="AJ38" s="3">
        <v>0.2</v>
      </c>
      <c r="AK38" s="4">
        <f t="shared" si="39"/>
        <v>-4.9999999999999989E-2</v>
      </c>
      <c r="AL38" s="4">
        <f t="shared" si="40"/>
        <v>0.15000000000000002</v>
      </c>
      <c r="AM38" s="4">
        <f t="shared" si="41"/>
        <v>-9.9999999999999978E-2</v>
      </c>
      <c r="AN38" s="4">
        <v>0.68040999999999996</v>
      </c>
      <c r="AO38" s="4">
        <v>0.66278999999999999</v>
      </c>
      <c r="AP38" s="4">
        <v>0.54110000000000003</v>
      </c>
      <c r="AQ38" s="4">
        <v>0.37542999999999999</v>
      </c>
      <c r="AR38" s="4">
        <v>0.36334</v>
      </c>
      <c r="AS38" s="4">
        <v>0.30331000000000002</v>
      </c>
      <c r="AT38" s="4">
        <f t="shared" si="30"/>
        <v>-2.5896150850222566E-2</v>
      </c>
      <c r="AU38" s="4">
        <f t="shared" si="31"/>
        <v>-0.3061726113472556</v>
      </c>
      <c r="AV38" s="4">
        <f t="shared" si="32"/>
        <v>-0.16521715197886266</v>
      </c>
      <c r="AW38" s="4">
        <v>0.1</v>
      </c>
      <c r="AX38" s="4">
        <v>2.8378000000000001</v>
      </c>
      <c r="AY38" s="4">
        <v>2.8218000000000001</v>
      </c>
      <c r="AZ38" s="4">
        <v>2.0568</v>
      </c>
      <c r="BA38" s="4">
        <v>1.994</v>
      </c>
      <c r="BB38" s="4">
        <v>1.516</v>
      </c>
      <c r="BC38" s="4">
        <v>1.6568000000000001</v>
      </c>
      <c r="BD38" s="4">
        <v>0.55361000000000005</v>
      </c>
      <c r="BE38" s="4">
        <v>0.68696999999999997</v>
      </c>
      <c r="BF38" s="4">
        <v>0.44108999999999998</v>
      </c>
      <c r="BG38" s="4">
        <v>0.42670999999999998</v>
      </c>
      <c r="BH38" s="4">
        <v>0.16214000000000001</v>
      </c>
      <c r="BI38" s="4">
        <v>0.41242000000000001</v>
      </c>
      <c r="BJ38" s="4">
        <f t="shared" si="33"/>
        <v>0.24089160239157503</v>
      </c>
      <c r="BK38" s="4">
        <f t="shared" si="34"/>
        <v>-3.2601056473735568E-2</v>
      </c>
      <c r="BL38" s="4">
        <f t="shared" si="35"/>
        <v>1.5436042925866533</v>
      </c>
      <c r="BM38" s="4">
        <f t="shared" si="13"/>
        <v>0.25745703197190895</v>
      </c>
      <c r="BN38" s="4">
        <f t="shared" si="14"/>
        <v>0.76541565671363498</v>
      </c>
      <c r="BO38" s="4">
        <f t="shared" si="15"/>
        <v>0.87265371277591219</v>
      </c>
      <c r="BP38" s="4">
        <f t="shared" si="16"/>
        <v>1.1851900695657904</v>
      </c>
    </row>
    <row r="39" spans="1:68" s="5" customFormat="1" ht="12" x14ac:dyDescent="0.2">
      <c r="A39" s="5" t="s">
        <v>67</v>
      </c>
      <c r="B39" s="5">
        <v>1</v>
      </c>
      <c r="C39" s="5" t="s">
        <v>36</v>
      </c>
      <c r="D39" s="5" t="s">
        <v>68</v>
      </c>
      <c r="E39" s="5" t="s">
        <v>42</v>
      </c>
      <c r="F39" s="5">
        <v>20</v>
      </c>
      <c r="G39" s="5" t="s">
        <v>27</v>
      </c>
      <c r="H39" s="2" t="s">
        <v>166</v>
      </c>
      <c r="I39" s="4">
        <v>0.74285999999999996</v>
      </c>
      <c r="J39" s="4">
        <v>0.81111</v>
      </c>
      <c r="K39" s="4">
        <v>0.77142999999999995</v>
      </c>
      <c r="L39" s="4">
        <v>0.70476000000000005</v>
      </c>
      <c r="M39" s="4">
        <f t="shared" si="6"/>
        <v>0.7575400000000001</v>
      </c>
      <c r="N39" s="4">
        <v>1.1000000000000001</v>
      </c>
      <c r="O39" s="4">
        <v>2.1</v>
      </c>
      <c r="P39" s="4">
        <v>3.1</v>
      </c>
      <c r="Q39" s="4">
        <v>4.0999999999999996</v>
      </c>
      <c r="R39" s="4">
        <v>5.0999999999999996</v>
      </c>
      <c r="S39" s="3">
        <v>2.4904000000000002</v>
      </c>
      <c r="T39" s="3">
        <v>2.2086999999999999</v>
      </c>
      <c r="U39" s="3">
        <v>1.4894000000000001</v>
      </c>
      <c r="V39" s="3">
        <v>2.0632000000000001</v>
      </c>
      <c r="W39" s="3">
        <v>1.7810999999999999</v>
      </c>
      <c r="X39" s="3">
        <v>2.0503</v>
      </c>
      <c r="Y39" s="4">
        <v>1.05</v>
      </c>
      <c r="Z39" s="4">
        <v>2.0499999999999998</v>
      </c>
      <c r="AA39" s="4">
        <v>3.05</v>
      </c>
      <c r="AB39" s="4">
        <f t="shared" si="36"/>
        <v>-0.11311435913909418</v>
      </c>
      <c r="AC39" s="4">
        <f t="shared" si="37"/>
        <v>0.38525580770780188</v>
      </c>
      <c r="AD39" s="4">
        <f t="shared" si="38"/>
        <v>0.15114255235528606</v>
      </c>
      <c r="AE39" s="3">
        <v>0.5</v>
      </c>
      <c r="AF39" s="3">
        <v>0.25</v>
      </c>
      <c r="AG39" s="3">
        <v>0.15</v>
      </c>
      <c r="AH39" s="3">
        <v>0.5</v>
      </c>
      <c r="AI39" s="3">
        <v>0.05</v>
      </c>
      <c r="AJ39" s="3">
        <v>0.25</v>
      </c>
      <c r="AK39" s="4">
        <f t="shared" si="39"/>
        <v>-0.25</v>
      </c>
      <c r="AL39" s="4">
        <f t="shared" si="40"/>
        <v>0.35</v>
      </c>
      <c r="AM39" s="4">
        <f t="shared" si="41"/>
        <v>0.2</v>
      </c>
      <c r="AN39" s="4">
        <v>1.6734</v>
      </c>
      <c r="AO39" s="4">
        <v>1.3792</v>
      </c>
      <c r="AP39" s="4">
        <v>0.87041000000000002</v>
      </c>
      <c r="AQ39" s="4">
        <v>0.88748000000000005</v>
      </c>
      <c r="AR39" s="4">
        <v>0.82279999999999998</v>
      </c>
      <c r="AS39" s="4">
        <v>0.88034999999999997</v>
      </c>
      <c r="AT39" s="4">
        <f t="shared" si="30"/>
        <v>-0.17580972869606792</v>
      </c>
      <c r="AU39" s="4">
        <f t="shared" si="31"/>
        <v>1.9611447478774302E-2</v>
      </c>
      <c r="AV39" s="4">
        <f t="shared" si="32"/>
        <v>6.9944093339815216E-2</v>
      </c>
      <c r="AW39" s="4">
        <v>0.15</v>
      </c>
      <c r="AX39" s="4">
        <v>4.1638999999999999</v>
      </c>
      <c r="AY39" s="4">
        <v>3.5878999999999999</v>
      </c>
      <c r="AZ39" s="4">
        <v>2.3597999999999999</v>
      </c>
      <c r="BA39" s="4">
        <v>2.9506999999999999</v>
      </c>
      <c r="BB39" s="4">
        <v>2.6038999999999999</v>
      </c>
      <c r="BC39" s="4">
        <v>2.9306999999999999</v>
      </c>
      <c r="BD39" s="4">
        <v>0.54432000000000003</v>
      </c>
      <c r="BE39" s="4">
        <v>0.66171999999999997</v>
      </c>
      <c r="BF39" s="4">
        <v>0.40966999999999998</v>
      </c>
      <c r="BG39" s="4">
        <v>0.79991000000000001</v>
      </c>
      <c r="BH39" s="4">
        <v>1.0109999999999999</v>
      </c>
      <c r="BI39" s="4">
        <v>0.77808999999999995</v>
      </c>
      <c r="BJ39" s="4">
        <f t="shared" si="33"/>
        <v>0.21568195179306282</v>
      </c>
      <c r="BK39" s="4">
        <f t="shared" si="34"/>
        <v>0.95257158200502867</v>
      </c>
      <c r="BL39" s="4">
        <f t="shared" si="35"/>
        <v>-0.230375865479723</v>
      </c>
      <c r="BM39" s="4">
        <f t="shared" si="13"/>
        <v>0.92254225020392688</v>
      </c>
      <c r="BN39" s="4">
        <f t="shared" si="14"/>
        <v>0.55406319015639771</v>
      </c>
      <c r="BO39" s="4">
        <f t="shared" si="15"/>
        <v>1.033787068546427</v>
      </c>
      <c r="BP39" s="4">
        <f t="shared" si="16"/>
        <v>0.5666496279888682</v>
      </c>
    </row>
    <row r="40" spans="1:68" s="5" customFormat="1" ht="12" x14ac:dyDescent="0.2">
      <c r="A40" s="5" t="s">
        <v>73</v>
      </c>
      <c r="B40" s="5">
        <v>1</v>
      </c>
      <c r="C40" s="5" t="s">
        <v>36</v>
      </c>
      <c r="D40" s="5" t="s">
        <v>74</v>
      </c>
      <c r="E40" s="5" t="s">
        <v>42</v>
      </c>
      <c r="F40" s="5">
        <v>19</v>
      </c>
      <c r="G40" s="5" t="s">
        <v>27</v>
      </c>
      <c r="H40" s="2" t="s">
        <v>166</v>
      </c>
      <c r="I40" s="4">
        <v>0.77778000000000003</v>
      </c>
      <c r="J40" s="4">
        <v>0.77142999999999995</v>
      </c>
      <c r="K40" s="4">
        <v>0.7</v>
      </c>
      <c r="L40" s="4">
        <v>0.7</v>
      </c>
      <c r="M40" s="4">
        <f t="shared" si="6"/>
        <v>0.73730249999999997</v>
      </c>
      <c r="N40" s="4">
        <v>1.1000000000000001</v>
      </c>
      <c r="O40" s="4">
        <v>2.1</v>
      </c>
      <c r="P40" s="4">
        <v>3.1</v>
      </c>
      <c r="Q40" s="4">
        <v>4.0999999999999996</v>
      </c>
      <c r="R40" s="4">
        <v>5.0999999999999996</v>
      </c>
      <c r="S40" s="3">
        <v>2.2393000000000001</v>
      </c>
      <c r="T40" s="3">
        <v>1.9832000000000001</v>
      </c>
      <c r="U40" s="3">
        <v>2.0289000000000001</v>
      </c>
      <c r="V40" s="3">
        <v>2.4678</v>
      </c>
      <c r="W40" s="3">
        <v>1.6624000000000001</v>
      </c>
      <c r="X40" s="3">
        <v>1.8482000000000001</v>
      </c>
      <c r="Y40" s="4">
        <v>1.05</v>
      </c>
      <c r="Z40" s="4">
        <v>2.0499999999999998</v>
      </c>
      <c r="AA40" s="4">
        <v>3.05</v>
      </c>
      <c r="AB40" s="4">
        <f t="shared" si="36"/>
        <v>-0.11436609654802843</v>
      </c>
      <c r="AC40" s="4">
        <f t="shared" si="37"/>
        <v>0.21632411651633876</v>
      </c>
      <c r="AD40" s="4">
        <f t="shared" si="38"/>
        <v>0.11176612127045238</v>
      </c>
      <c r="AE40" s="3">
        <v>0.45</v>
      </c>
      <c r="AF40" s="3">
        <v>0.4</v>
      </c>
      <c r="AG40" s="3">
        <v>0.1</v>
      </c>
      <c r="AH40" s="3">
        <v>0.2</v>
      </c>
      <c r="AI40" s="3">
        <v>0.15</v>
      </c>
      <c r="AJ40" s="3">
        <v>0.1</v>
      </c>
      <c r="AK40" s="4">
        <f t="shared" si="39"/>
        <v>-4.9999999999999989E-2</v>
      </c>
      <c r="AL40" s="4">
        <f t="shared" si="40"/>
        <v>0.1</v>
      </c>
      <c r="AM40" s="4">
        <f t="shared" si="41"/>
        <v>-4.9999999999999989E-2</v>
      </c>
      <c r="AN40" s="4">
        <v>0.93567</v>
      </c>
      <c r="AO40" s="4">
        <v>0.87929999999999997</v>
      </c>
      <c r="AP40" s="4">
        <v>0.67335999999999996</v>
      </c>
      <c r="AQ40" s="4">
        <v>0.86246999999999996</v>
      </c>
      <c r="AR40" s="4">
        <v>0.41937000000000002</v>
      </c>
      <c r="AS40" s="4">
        <v>0.44407999999999997</v>
      </c>
      <c r="AT40" s="4">
        <f t="shared" si="30"/>
        <v>-6.0245599410048478E-2</v>
      </c>
      <c r="AU40" s="4">
        <f t="shared" si="31"/>
        <v>0.28084531305690863</v>
      </c>
      <c r="AV40" s="4">
        <f t="shared" si="32"/>
        <v>5.8921715907193972E-2</v>
      </c>
      <c r="AW40" s="4">
        <v>0.15</v>
      </c>
      <c r="AX40" s="4">
        <v>3.1749999999999998</v>
      </c>
      <c r="AY40" s="4">
        <v>2.8624999999999998</v>
      </c>
      <c r="AZ40" s="4">
        <v>2.7021999999999999</v>
      </c>
      <c r="BA40" s="4">
        <v>3.3302999999999998</v>
      </c>
      <c r="BB40" s="4">
        <v>2.0817999999999999</v>
      </c>
      <c r="BC40" s="4">
        <v>2.2923</v>
      </c>
      <c r="BD40" s="4">
        <v>0.62102999999999997</v>
      </c>
      <c r="BE40" s="4">
        <v>0.66849999999999998</v>
      </c>
      <c r="BF40" s="4">
        <v>0.66283000000000003</v>
      </c>
      <c r="BG40" s="4">
        <v>1.3738999999999999</v>
      </c>
      <c r="BH40" s="4">
        <v>0.50122999999999995</v>
      </c>
      <c r="BI40" s="4">
        <v>0.36769000000000002</v>
      </c>
      <c r="BJ40" s="4">
        <f t="shared" si="33"/>
        <v>7.6437531198170872E-2</v>
      </c>
      <c r="BK40" s="4">
        <f t="shared" si="34"/>
        <v>1.0727788422370743</v>
      </c>
      <c r="BL40" s="4">
        <f t="shared" si="35"/>
        <v>-0.26642459549508202</v>
      </c>
      <c r="BM40" s="4">
        <f t="shared" si="13"/>
        <v>0.38955387905429495</v>
      </c>
      <c r="BN40" s="4">
        <f t="shared" si="14"/>
        <v>1.9513722216425E-2</v>
      </c>
      <c r="BO40" s="4">
        <f t="shared" si="15"/>
        <v>1.2311324129050716</v>
      </c>
      <c r="BP40" s="4">
        <f t="shared" si="16"/>
        <v>0.98004863988470547</v>
      </c>
    </row>
    <row r="41" spans="1:68" s="5" customFormat="1" ht="12" x14ac:dyDescent="0.2">
      <c r="A41" s="5" t="s">
        <v>77</v>
      </c>
      <c r="B41" s="5">
        <v>1</v>
      </c>
      <c r="C41" s="5" t="s">
        <v>36</v>
      </c>
      <c r="D41" s="5" t="s">
        <v>78</v>
      </c>
      <c r="E41" s="5" t="s">
        <v>42</v>
      </c>
      <c r="F41" s="5">
        <v>19</v>
      </c>
      <c r="G41" s="5" t="s">
        <v>27</v>
      </c>
      <c r="H41" s="2" t="s">
        <v>166</v>
      </c>
      <c r="I41" s="4">
        <v>0.62856999999999996</v>
      </c>
      <c r="J41" s="4">
        <v>0.77778000000000003</v>
      </c>
      <c r="K41" s="4">
        <v>0.95238</v>
      </c>
      <c r="L41" s="4">
        <v>1</v>
      </c>
      <c r="M41" s="4">
        <f t="shared" si="6"/>
        <v>0.8396825</v>
      </c>
      <c r="N41" s="4">
        <v>1.1000000000000001</v>
      </c>
      <c r="O41" s="4">
        <v>2.1</v>
      </c>
      <c r="P41" s="4">
        <v>3.1</v>
      </c>
      <c r="Q41" s="4">
        <v>4.0999999999999996</v>
      </c>
      <c r="R41" s="4">
        <v>5.0999999999999996</v>
      </c>
      <c r="S41" s="3">
        <v>1.647</v>
      </c>
      <c r="T41" s="3">
        <v>1.9996</v>
      </c>
      <c r="U41" s="3">
        <v>1.5169999999999999</v>
      </c>
      <c r="V41" s="3">
        <v>1.6820999999999999</v>
      </c>
      <c r="W41" s="3">
        <v>1.252</v>
      </c>
      <c r="X41" s="3">
        <v>1.3131999999999999</v>
      </c>
      <c r="Y41" s="4">
        <v>1.05</v>
      </c>
      <c r="Z41" s="4">
        <v>2.0499999999999998</v>
      </c>
      <c r="AA41" s="4">
        <v>3.05</v>
      </c>
      <c r="AB41" s="4">
        <f t="shared" si="36"/>
        <v>0.21408621736490585</v>
      </c>
      <c r="AC41" s="4">
        <f t="shared" si="37"/>
        <v>0.1088332234673699</v>
      </c>
      <c r="AD41" s="4">
        <f t="shared" si="38"/>
        <v>4.8881789137380061E-2</v>
      </c>
      <c r="AE41" s="3">
        <v>0.35</v>
      </c>
      <c r="AF41" s="3">
        <v>0.15</v>
      </c>
      <c r="AG41" s="3">
        <v>0</v>
      </c>
      <c r="AH41" s="3">
        <v>0.15</v>
      </c>
      <c r="AI41" s="3">
        <v>0.05</v>
      </c>
      <c r="AJ41" s="3">
        <v>0.05</v>
      </c>
      <c r="AK41" s="4">
        <f t="shared" si="39"/>
        <v>-0.19999999999999998</v>
      </c>
      <c r="AL41" s="4">
        <f t="shared" si="40"/>
        <v>0.15</v>
      </c>
      <c r="AM41" s="4">
        <f t="shared" si="41"/>
        <v>0</v>
      </c>
      <c r="AN41" s="4">
        <v>0.81059000000000003</v>
      </c>
      <c r="AO41" s="4">
        <v>1.0522</v>
      </c>
      <c r="AP41" s="4">
        <v>0.7137</v>
      </c>
      <c r="AQ41" s="4">
        <v>0.91752999999999996</v>
      </c>
      <c r="AR41" s="4">
        <v>0.56291000000000002</v>
      </c>
      <c r="AS41" s="4">
        <v>0.69205000000000005</v>
      </c>
      <c r="AT41" s="4">
        <f t="shared" si="30"/>
        <v>0.29806684020281526</v>
      </c>
      <c r="AU41" s="4">
        <f t="shared" si="31"/>
        <v>0.28559618887487725</v>
      </c>
      <c r="AV41" s="4">
        <f t="shared" si="32"/>
        <v>0.22941500417473493</v>
      </c>
      <c r="AW41" s="4">
        <v>0.34</v>
      </c>
      <c r="AX41" s="4">
        <v>2.4575999999999998</v>
      </c>
      <c r="AY41" s="4">
        <v>3.0518000000000001</v>
      </c>
      <c r="AZ41" s="4">
        <v>2.2307000000000001</v>
      </c>
      <c r="BA41" s="4">
        <v>2.5996000000000001</v>
      </c>
      <c r="BB41" s="4">
        <v>1.8149</v>
      </c>
      <c r="BC41" s="4">
        <v>2.0051999999999999</v>
      </c>
      <c r="BD41" s="4">
        <v>0.25425999999999999</v>
      </c>
      <c r="BE41" s="4">
        <v>0.44380999999999998</v>
      </c>
      <c r="BF41" s="4">
        <v>0.16853000000000001</v>
      </c>
      <c r="BG41" s="4">
        <v>0.34863</v>
      </c>
      <c r="BH41" s="4">
        <v>0.23432</v>
      </c>
      <c r="BI41" s="4">
        <v>0.20577000000000001</v>
      </c>
      <c r="BJ41" s="4">
        <f t="shared" si="33"/>
        <v>0.74549673562495089</v>
      </c>
      <c r="BK41" s="4">
        <f t="shared" si="34"/>
        <v>1.0686524654364207</v>
      </c>
      <c r="BL41" s="4">
        <f t="shared" si="35"/>
        <v>-0.12184192557186746</v>
      </c>
      <c r="BM41" s="4">
        <f t="shared" si="13"/>
        <v>0.1357573210032228</v>
      </c>
      <c r="BN41" s="4">
        <f t="shared" si="14"/>
        <v>0.14677449238716989</v>
      </c>
      <c r="BO41" s="4">
        <f t="shared" si="15"/>
        <v>0.43999928940683231</v>
      </c>
      <c r="BP41" s="4">
        <f t="shared" si="16"/>
        <v>0.52041037497290654</v>
      </c>
    </row>
    <row r="42" spans="1:68" s="5" customFormat="1" ht="12" x14ac:dyDescent="0.2">
      <c r="A42" s="5" t="s">
        <v>81</v>
      </c>
      <c r="B42" s="5">
        <v>1</v>
      </c>
      <c r="C42" s="5" t="s">
        <v>36</v>
      </c>
      <c r="D42" s="5" t="s">
        <v>82</v>
      </c>
      <c r="E42" s="5" t="s">
        <v>42</v>
      </c>
      <c r="F42" s="5">
        <v>24</v>
      </c>
      <c r="G42" s="5" t="s">
        <v>34</v>
      </c>
      <c r="H42" s="2" t="s">
        <v>166</v>
      </c>
      <c r="I42" s="4">
        <v>0.79364999999999997</v>
      </c>
      <c r="J42" s="4">
        <v>0.84921000000000002</v>
      </c>
      <c r="K42" s="4">
        <v>1</v>
      </c>
      <c r="L42" s="4">
        <v>0.93332999999999999</v>
      </c>
      <c r="M42" s="4">
        <f t="shared" si="6"/>
        <v>0.89404749999999988</v>
      </c>
      <c r="N42" s="4">
        <v>1.1000000000000001</v>
      </c>
      <c r="O42" s="4">
        <v>2.1</v>
      </c>
      <c r="P42" s="4">
        <v>3.1</v>
      </c>
      <c r="Q42" s="4">
        <v>4.0999999999999996</v>
      </c>
      <c r="R42" s="4">
        <v>5.0999999999999996</v>
      </c>
      <c r="S42" s="3">
        <v>1.9331</v>
      </c>
      <c r="T42" s="3">
        <v>2.0284</v>
      </c>
      <c r="U42" s="3">
        <v>1.5537000000000001</v>
      </c>
      <c r="V42" s="3">
        <v>1.5716000000000001</v>
      </c>
      <c r="W42" s="3">
        <v>1.48</v>
      </c>
      <c r="X42" s="3">
        <v>1.6413</v>
      </c>
      <c r="Y42" s="4">
        <v>1.05</v>
      </c>
      <c r="Z42" s="4">
        <v>2.0499999999999998</v>
      </c>
      <c r="AA42" s="4">
        <v>3.05</v>
      </c>
      <c r="AB42" s="4">
        <f t="shared" si="36"/>
        <v>4.9299053334022958E-2</v>
      </c>
      <c r="AC42" s="4">
        <f t="shared" si="37"/>
        <v>1.1520885627856137E-2</v>
      </c>
      <c r="AD42" s="4">
        <f t="shared" si="38"/>
        <v>0.10898648648648646</v>
      </c>
      <c r="AE42" s="3">
        <v>0.1</v>
      </c>
      <c r="AF42" s="3">
        <v>0.2</v>
      </c>
      <c r="AG42" s="3">
        <v>0.05</v>
      </c>
      <c r="AH42" s="3">
        <v>0</v>
      </c>
      <c r="AI42" s="3">
        <v>0.05</v>
      </c>
      <c r="AJ42" s="3">
        <v>0.1</v>
      </c>
      <c r="AK42" s="4">
        <f t="shared" si="39"/>
        <v>0.1</v>
      </c>
      <c r="AL42" s="4">
        <f t="shared" si="40"/>
        <v>-0.05</v>
      </c>
      <c r="AM42" s="4">
        <f t="shared" si="41"/>
        <v>0.05</v>
      </c>
      <c r="AN42" s="4">
        <v>0.95126999999999995</v>
      </c>
      <c r="AO42" s="4">
        <v>0.85594000000000003</v>
      </c>
      <c r="AP42" s="4">
        <v>0.59891000000000005</v>
      </c>
      <c r="AQ42" s="4">
        <v>0.68361000000000005</v>
      </c>
      <c r="AR42" s="4">
        <v>0.39450000000000002</v>
      </c>
      <c r="AS42" s="4">
        <v>0.4052</v>
      </c>
      <c r="AT42" s="4">
        <f t="shared" si="30"/>
        <v>-0.10021339892985159</v>
      </c>
      <c r="AU42" s="4">
        <f t="shared" si="31"/>
        <v>0.14142358618156314</v>
      </c>
      <c r="AV42" s="4">
        <f t="shared" si="32"/>
        <v>2.7122940430925224E-2</v>
      </c>
      <c r="AW42" s="4">
        <v>0.33</v>
      </c>
      <c r="AX42" s="4">
        <v>2.8843999999999999</v>
      </c>
      <c r="AY42" s="4">
        <v>2.8843000000000001</v>
      </c>
      <c r="AZ42" s="4">
        <v>2.1526000000000001</v>
      </c>
      <c r="BA42" s="4">
        <v>2.2551999999999999</v>
      </c>
      <c r="BB42" s="4">
        <v>1.8745000000000001</v>
      </c>
      <c r="BC42" s="4">
        <v>2.0466000000000002</v>
      </c>
      <c r="BD42" s="4">
        <v>0.64688999999999997</v>
      </c>
      <c r="BE42" s="4">
        <v>0.80686999999999998</v>
      </c>
      <c r="BF42" s="4">
        <v>0.16238</v>
      </c>
      <c r="BG42" s="4">
        <v>0.36083999999999999</v>
      </c>
      <c r="BH42" s="4">
        <v>0.14141999999999999</v>
      </c>
      <c r="BI42" s="4">
        <v>0.26815</v>
      </c>
      <c r="BJ42" s="4">
        <f t="shared" si="33"/>
        <v>0.24730634265485629</v>
      </c>
      <c r="BK42" s="4">
        <f t="shared" si="34"/>
        <v>1.222194851582707</v>
      </c>
      <c r="BL42" s="4">
        <f t="shared" si="35"/>
        <v>0.89612501767783925</v>
      </c>
      <c r="BM42" s="4">
        <f t="shared" si="13"/>
        <v>0.58833547611494197</v>
      </c>
      <c r="BN42" s="4">
        <f t="shared" si="14"/>
        <v>0.25208817893243229</v>
      </c>
      <c r="BO42" s="4">
        <f t="shared" si="15"/>
        <v>1.4113307984790873</v>
      </c>
      <c r="BP42" s="4">
        <f t="shared" si="16"/>
        <v>1.1123889437314909</v>
      </c>
    </row>
    <row r="43" spans="1:68" s="5" customFormat="1" ht="12" x14ac:dyDescent="0.2">
      <c r="A43" s="5" t="s">
        <v>83</v>
      </c>
      <c r="B43" s="5">
        <v>1</v>
      </c>
      <c r="C43" s="5" t="s">
        <v>36</v>
      </c>
      <c r="D43" s="5" t="s">
        <v>84</v>
      </c>
      <c r="E43" s="5" t="s">
        <v>42</v>
      </c>
      <c r="F43" s="5">
        <v>19</v>
      </c>
      <c r="G43" s="5" t="s">
        <v>45</v>
      </c>
      <c r="H43" s="2" t="s">
        <v>166</v>
      </c>
      <c r="I43" s="4">
        <v>0.63332999999999995</v>
      </c>
      <c r="J43" s="4">
        <v>0.67618999999999996</v>
      </c>
      <c r="K43" s="4">
        <v>0.87778</v>
      </c>
      <c r="L43" s="4">
        <v>0.81904999999999994</v>
      </c>
      <c r="M43" s="4">
        <f t="shared" si="6"/>
        <v>0.75158749999999996</v>
      </c>
      <c r="N43" s="4">
        <v>1.1000000000000001</v>
      </c>
      <c r="O43" s="4">
        <v>2.1</v>
      </c>
      <c r="P43" s="4">
        <v>3.1</v>
      </c>
      <c r="Q43" s="4">
        <v>4.0999999999999996</v>
      </c>
      <c r="R43" s="4">
        <v>5.0999999999999996</v>
      </c>
      <c r="S43" s="3">
        <v>3.1221999999999999</v>
      </c>
      <c r="T43" s="3">
        <v>2.8504</v>
      </c>
      <c r="U43" s="3">
        <v>1.9579</v>
      </c>
      <c r="V43" s="3">
        <v>2.1274999999999999</v>
      </c>
      <c r="W43" s="3">
        <v>1.8689</v>
      </c>
      <c r="X43" s="3">
        <v>2.0387</v>
      </c>
      <c r="Y43" s="4">
        <v>1.05</v>
      </c>
      <c r="Z43" s="4">
        <v>2.0499999999999998</v>
      </c>
      <c r="AA43" s="4">
        <v>3.05</v>
      </c>
      <c r="AB43" s="4">
        <f t="shared" si="36"/>
        <v>-8.7054000384344299E-2</v>
      </c>
      <c r="AC43" s="4">
        <f t="shared" si="37"/>
        <v>8.6623423055314452E-2</v>
      </c>
      <c r="AD43" s="4">
        <f t="shared" si="38"/>
        <v>9.0855583498314463E-2</v>
      </c>
      <c r="AE43" s="3">
        <v>0.15</v>
      </c>
      <c r="AF43" s="3">
        <v>0.4</v>
      </c>
      <c r="AG43" s="3">
        <v>0.1</v>
      </c>
      <c r="AH43" s="3">
        <v>0.1</v>
      </c>
      <c r="AI43" s="3">
        <v>0.15</v>
      </c>
      <c r="AJ43" s="3">
        <v>0.1</v>
      </c>
      <c r="AK43" s="4">
        <f t="shared" si="39"/>
        <v>0.25</v>
      </c>
      <c r="AL43" s="4">
        <f t="shared" si="40"/>
        <v>0</v>
      </c>
      <c r="AM43" s="4">
        <f t="shared" si="41"/>
        <v>-4.9999999999999989E-2</v>
      </c>
      <c r="AN43" s="4">
        <v>1.0153000000000001</v>
      </c>
      <c r="AO43" s="4">
        <v>0.89326000000000005</v>
      </c>
      <c r="AP43" s="4">
        <v>0.43024000000000001</v>
      </c>
      <c r="AQ43" s="4">
        <v>0.52622000000000002</v>
      </c>
      <c r="AR43" s="4">
        <v>0.31774000000000002</v>
      </c>
      <c r="AS43" s="4">
        <v>0.65410000000000001</v>
      </c>
      <c r="AT43" s="4">
        <f t="shared" si="30"/>
        <v>-0.12020092583472863</v>
      </c>
      <c r="AU43" s="4">
        <f t="shared" si="31"/>
        <v>0.22308478988471547</v>
      </c>
      <c r="AV43" s="4">
        <f t="shared" si="32"/>
        <v>1.0586013721910996</v>
      </c>
      <c r="AW43" s="4">
        <v>0.16</v>
      </c>
      <c r="AX43" s="4">
        <v>4.1375000000000002</v>
      </c>
      <c r="AY43" s="4">
        <v>3.7435999999999998</v>
      </c>
      <c r="AZ43" s="4">
        <v>2.3881999999999999</v>
      </c>
      <c r="BA43" s="4">
        <v>2.6537000000000002</v>
      </c>
      <c r="BB43" s="4">
        <v>2.1867000000000001</v>
      </c>
      <c r="BC43" s="4">
        <v>2.6928000000000001</v>
      </c>
      <c r="BD43" s="4">
        <v>0.56423000000000001</v>
      </c>
      <c r="BE43" s="4">
        <v>0.67329000000000006</v>
      </c>
      <c r="BF43" s="4">
        <v>0.47743999999999998</v>
      </c>
      <c r="BG43" s="4">
        <v>0.54452999999999996</v>
      </c>
      <c r="BH43" s="4">
        <v>0.35296</v>
      </c>
      <c r="BI43" s="4">
        <v>0.36485000000000001</v>
      </c>
      <c r="BJ43" s="4">
        <f t="shared" si="33"/>
        <v>0.19328997040214113</v>
      </c>
      <c r="BK43" s="4">
        <f t="shared" si="34"/>
        <v>0.14052027479892759</v>
      </c>
      <c r="BL43" s="4">
        <f t="shared" si="35"/>
        <v>3.3686536718041671E-2</v>
      </c>
      <c r="BM43" s="4">
        <f t="shared" si="13"/>
        <v>1.3598456675343997</v>
      </c>
      <c r="BN43" s="4">
        <f t="shared" si="14"/>
        <v>0.69750294553608749</v>
      </c>
      <c r="BO43" s="4">
        <f t="shared" si="15"/>
        <v>2.1953798703342358</v>
      </c>
      <c r="BP43" s="4">
        <f t="shared" si="16"/>
        <v>0.36563216633542273</v>
      </c>
    </row>
    <row r="44" spans="1:68" s="5" customFormat="1" ht="12" x14ac:dyDescent="0.2">
      <c r="A44" s="5" t="s">
        <v>85</v>
      </c>
      <c r="B44" s="5">
        <v>1</v>
      </c>
      <c r="C44" s="5" t="s">
        <v>36</v>
      </c>
      <c r="D44" s="5" t="s">
        <v>86</v>
      </c>
      <c r="E44" s="5" t="s">
        <v>42</v>
      </c>
      <c r="F44" s="5">
        <v>21</v>
      </c>
      <c r="G44" s="5" t="s">
        <v>45</v>
      </c>
      <c r="H44" s="2" t="s">
        <v>166</v>
      </c>
      <c r="I44" s="4">
        <v>0.58730000000000004</v>
      </c>
      <c r="J44" s="4">
        <v>0.62222</v>
      </c>
      <c r="K44" s="4">
        <v>0.87778</v>
      </c>
      <c r="L44" s="4">
        <v>0.75556000000000001</v>
      </c>
      <c r="M44" s="4">
        <f t="shared" si="6"/>
        <v>0.71071499999999999</v>
      </c>
      <c r="N44" s="4">
        <v>1.1000000000000001</v>
      </c>
      <c r="O44" s="4">
        <v>2.1</v>
      </c>
      <c r="P44" s="4">
        <v>3.1</v>
      </c>
      <c r="Q44" s="4">
        <v>4.0999999999999996</v>
      </c>
      <c r="R44" s="4">
        <v>5.0999999999999996</v>
      </c>
      <c r="S44" s="3">
        <v>2.1137000000000001</v>
      </c>
      <c r="T44" s="3">
        <v>2.1983999999999999</v>
      </c>
      <c r="U44" s="3">
        <v>1.7307999999999999</v>
      </c>
      <c r="V44" s="3">
        <v>1.8566</v>
      </c>
      <c r="W44" s="3">
        <v>1.6447000000000001</v>
      </c>
      <c r="X44" s="3">
        <v>1.8044</v>
      </c>
      <c r="Y44" s="4">
        <v>1.05</v>
      </c>
      <c r="Z44" s="4">
        <v>2.0499999999999998</v>
      </c>
      <c r="AA44" s="4">
        <v>3.05</v>
      </c>
      <c r="AB44" s="4">
        <f t="shared" si="36"/>
        <v>4.0071911813407635E-2</v>
      </c>
      <c r="AC44" s="4">
        <f t="shared" si="37"/>
        <v>7.268315229951483E-2</v>
      </c>
      <c r="AD44" s="4">
        <f t="shared" si="38"/>
        <v>9.70997750349607E-2</v>
      </c>
      <c r="AE44" s="3">
        <v>0.3</v>
      </c>
      <c r="AF44" s="3">
        <v>0.75</v>
      </c>
      <c r="AG44" s="3">
        <v>0.15</v>
      </c>
      <c r="AH44" s="3">
        <v>0.25</v>
      </c>
      <c r="AI44" s="3">
        <v>0.15</v>
      </c>
      <c r="AJ44" s="3">
        <v>0.1</v>
      </c>
      <c r="AK44" s="4">
        <f t="shared" si="39"/>
        <v>0.45</v>
      </c>
      <c r="AL44" s="4">
        <f t="shared" si="40"/>
        <v>0.1</v>
      </c>
      <c r="AM44" s="4">
        <f t="shared" si="41"/>
        <v>-4.9999999999999989E-2</v>
      </c>
      <c r="AN44" s="4">
        <v>0.78527000000000002</v>
      </c>
      <c r="AO44" s="4">
        <v>1.3508</v>
      </c>
      <c r="AP44" s="4">
        <v>0.91869000000000001</v>
      </c>
      <c r="AQ44" s="4">
        <v>1.0790999999999999</v>
      </c>
      <c r="AR44" s="4">
        <v>0.89278999999999997</v>
      </c>
      <c r="AS44" s="4">
        <v>1.3201000000000001</v>
      </c>
      <c r="AT44" s="4">
        <f t="shared" si="30"/>
        <v>0.72017267946056762</v>
      </c>
      <c r="AU44" s="4">
        <f t="shared" si="31"/>
        <v>0.17460732129445189</v>
      </c>
      <c r="AV44" s="4">
        <f t="shared" si="32"/>
        <v>0.47862319246407337</v>
      </c>
      <c r="AW44" s="4">
        <v>0.25</v>
      </c>
      <c r="AX44" s="4">
        <v>2.899</v>
      </c>
      <c r="AY44" s="4">
        <v>3.5491999999999999</v>
      </c>
      <c r="AZ44" s="4">
        <v>2.6495000000000002</v>
      </c>
      <c r="BA44" s="4">
        <v>2.9357000000000002</v>
      </c>
      <c r="BB44" s="4">
        <v>2.5375000000000001</v>
      </c>
      <c r="BC44" s="4">
        <v>3.1244999999999998</v>
      </c>
      <c r="BD44" s="4">
        <v>0.57101000000000002</v>
      </c>
      <c r="BE44" s="4">
        <v>0.66093000000000002</v>
      </c>
      <c r="BF44" s="4">
        <v>0.31142999999999998</v>
      </c>
      <c r="BG44" s="4">
        <v>0.33223000000000003</v>
      </c>
      <c r="BH44" s="4">
        <v>0.28077999999999997</v>
      </c>
      <c r="BI44" s="4">
        <v>0.217</v>
      </c>
      <c r="BJ44" s="4">
        <f t="shared" si="33"/>
        <v>0.15747535069438356</v>
      </c>
      <c r="BK44" s="4">
        <f t="shared" si="34"/>
        <v>6.6788684455576064E-2</v>
      </c>
      <c r="BL44" s="4">
        <f t="shared" si="35"/>
        <v>-0.2271529311204501</v>
      </c>
      <c r="BM44" s="4">
        <f t="shared" si="13"/>
        <v>-0.145228531931337</v>
      </c>
      <c r="BN44" s="4">
        <f t="shared" si="14"/>
        <v>0.25178389398572887</v>
      </c>
      <c r="BO44" s="4">
        <f t="shared" si="15"/>
        <v>-0.12043145644552466</v>
      </c>
      <c r="BP44" s="4">
        <f t="shared" si="16"/>
        <v>2.3255813953488413E-2</v>
      </c>
    </row>
    <row r="45" spans="1:68" s="5" customFormat="1" ht="12" x14ac:dyDescent="0.2">
      <c r="A45" s="5" t="s">
        <v>89</v>
      </c>
      <c r="B45" s="5">
        <v>1</v>
      </c>
      <c r="C45" s="5" t="s">
        <v>36</v>
      </c>
      <c r="D45" s="5" t="s">
        <v>90</v>
      </c>
      <c r="E45" s="5" t="s">
        <v>173</v>
      </c>
      <c r="F45" s="5">
        <v>19</v>
      </c>
      <c r="G45" s="5" t="s">
        <v>45</v>
      </c>
      <c r="H45" s="2" t="s">
        <v>166</v>
      </c>
      <c r="I45" s="4">
        <v>0.87778</v>
      </c>
      <c r="J45" s="4">
        <v>0.83809999999999996</v>
      </c>
      <c r="K45" s="4">
        <v>0.86667000000000005</v>
      </c>
      <c r="L45" s="4">
        <v>0.94443999999999995</v>
      </c>
      <c r="M45" s="4">
        <f t="shared" si="6"/>
        <v>0.88174749999999991</v>
      </c>
      <c r="N45" s="4">
        <v>1.1000000000000001</v>
      </c>
      <c r="O45" s="4">
        <v>2.1</v>
      </c>
      <c r="P45" s="4">
        <v>3.1</v>
      </c>
      <c r="Q45" s="4">
        <v>4.0999999999999996</v>
      </c>
      <c r="R45" s="4">
        <v>5.0999999999999996</v>
      </c>
      <c r="S45" s="3">
        <v>1.6339999999999999</v>
      </c>
      <c r="T45" s="3">
        <v>1.7801</v>
      </c>
      <c r="U45" s="3">
        <v>1.31</v>
      </c>
      <c r="V45" s="3">
        <v>1.2677</v>
      </c>
      <c r="W45" s="3">
        <v>1.6581999999999999</v>
      </c>
      <c r="X45" s="3">
        <v>1.4129</v>
      </c>
      <c r="Y45" s="4">
        <v>1.05</v>
      </c>
      <c r="Z45" s="4">
        <v>2.0499999999999998</v>
      </c>
      <c r="AA45" s="4">
        <v>3.05</v>
      </c>
      <c r="AB45" s="4">
        <f t="shared" si="36"/>
        <v>8.941248470012253E-2</v>
      </c>
      <c r="AC45" s="4">
        <f t="shared" si="37"/>
        <v>-3.2290076335877882E-2</v>
      </c>
      <c r="AD45" s="4">
        <f t="shared" si="38"/>
        <v>-0.14793149197925448</v>
      </c>
      <c r="AE45" s="3">
        <v>0.35</v>
      </c>
      <c r="AF45" s="3">
        <v>0.45</v>
      </c>
      <c r="AG45" s="3">
        <v>0.2</v>
      </c>
      <c r="AH45" s="3">
        <v>0.35</v>
      </c>
      <c r="AI45" s="3">
        <v>0.1</v>
      </c>
      <c r="AJ45" s="3">
        <v>0.25</v>
      </c>
      <c r="AK45" s="4">
        <f t="shared" si="39"/>
        <v>0.10000000000000003</v>
      </c>
      <c r="AL45" s="4">
        <f t="shared" si="40"/>
        <v>0.14999999999999997</v>
      </c>
      <c r="AM45" s="4">
        <f t="shared" si="41"/>
        <v>0.15</v>
      </c>
      <c r="AN45" s="4">
        <v>0.69633999999999996</v>
      </c>
      <c r="AO45" s="4">
        <v>0.80225999999999997</v>
      </c>
      <c r="AP45" s="4">
        <v>0.50746999999999998</v>
      </c>
      <c r="AQ45" s="4">
        <v>0.82874999999999999</v>
      </c>
      <c r="AR45" s="4">
        <v>0.75612999999999997</v>
      </c>
      <c r="AS45" s="4">
        <v>0.86128000000000005</v>
      </c>
      <c r="AT45" s="4">
        <f t="shared" si="30"/>
        <v>0.15210960163138698</v>
      </c>
      <c r="AU45" s="4">
        <f t="shared" si="31"/>
        <v>0.63310146412595825</v>
      </c>
      <c r="AV45" s="4">
        <f t="shared" si="32"/>
        <v>0.13906338857074863</v>
      </c>
      <c r="AW45" s="4">
        <v>0.36</v>
      </c>
      <c r="AX45" s="4">
        <v>2.3302999999999998</v>
      </c>
      <c r="AY45" s="4">
        <v>2.5823999999999998</v>
      </c>
      <c r="AZ45" s="4">
        <v>1.8174999999999999</v>
      </c>
      <c r="BA45" s="4">
        <v>2.0964</v>
      </c>
      <c r="BB45" s="4">
        <v>2.4142999999999999</v>
      </c>
      <c r="BC45" s="4">
        <v>2.2742</v>
      </c>
      <c r="BD45" s="4">
        <v>0.61043999999999998</v>
      </c>
      <c r="BE45" s="4">
        <v>0.67593000000000003</v>
      </c>
      <c r="BF45" s="4">
        <v>0.30388999999999999</v>
      </c>
      <c r="BG45" s="4">
        <v>0.19872000000000001</v>
      </c>
      <c r="BH45" s="4">
        <v>0.40100999999999998</v>
      </c>
      <c r="BI45" s="4">
        <v>0.31168000000000001</v>
      </c>
      <c r="BJ45" s="4">
        <f t="shared" si="33"/>
        <v>0.10728327108315328</v>
      </c>
      <c r="BK45" s="4">
        <f t="shared" si="34"/>
        <v>-0.34607917338510641</v>
      </c>
      <c r="BL45" s="4">
        <f t="shared" si="35"/>
        <v>-0.22276252462532098</v>
      </c>
      <c r="BM45" s="4">
        <f t="shared" si="13"/>
        <v>0.37217963623465433</v>
      </c>
      <c r="BN45" s="4">
        <f t="shared" si="14"/>
        <v>-3.1963800904977413E-2</v>
      </c>
      <c r="BO45" s="4">
        <f t="shared" si="15"/>
        <v>-7.9073704257204502E-2</v>
      </c>
      <c r="BP45" s="4">
        <f t="shared" si="16"/>
        <v>-6.8525914917332398E-2</v>
      </c>
    </row>
    <row r="46" spans="1:68" s="5" customFormat="1" ht="12" x14ac:dyDescent="0.2">
      <c r="A46" s="5" t="s">
        <v>91</v>
      </c>
      <c r="B46" s="5">
        <v>1</v>
      </c>
      <c r="C46" s="5" t="s">
        <v>36</v>
      </c>
      <c r="D46" s="5" t="s">
        <v>92</v>
      </c>
      <c r="E46" s="5" t="s">
        <v>42</v>
      </c>
      <c r="F46" s="5">
        <v>19</v>
      </c>
      <c r="G46" s="5" t="s">
        <v>45</v>
      </c>
      <c r="H46" s="2" t="s">
        <v>167</v>
      </c>
      <c r="I46" s="4">
        <v>0.82221999999999995</v>
      </c>
      <c r="J46" s="4">
        <v>0.87778</v>
      </c>
      <c r="K46" s="4">
        <v>1</v>
      </c>
      <c r="L46" s="4">
        <v>1</v>
      </c>
      <c r="M46" s="4">
        <f t="shared" si="6"/>
        <v>0.92500000000000004</v>
      </c>
      <c r="N46" s="4">
        <v>1.1000000000000001</v>
      </c>
      <c r="O46" s="4">
        <v>2.1</v>
      </c>
      <c r="P46" s="4">
        <v>3.1</v>
      </c>
      <c r="Q46" s="4">
        <v>4.0999999999999996</v>
      </c>
      <c r="R46" s="4">
        <v>5.0999999999999996</v>
      </c>
      <c r="S46" s="3">
        <v>2.8407</v>
      </c>
      <c r="T46" s="3">
        <v>2.6286999999999998</v>
      </c>
      <c r="U46" s="3">
        <v>1.6983999999999999</v>
      </c>
      <c r="V46" s="3">
        <v>2.0051000000000001</v>
      </c>
      <c r="W46" s="3">
        <v>1.3900999999999999</v>
      </c>
      <c r="X46" s="3">
        <v>1.4746999999999999</v>
      </c>
      <c r="Y46" s="4">
        <v>1.05</v>
      </c>
      <c r="Z46" s="4">
        <v>2.0499999999999998</v>
      </c>
      <c r="AA46" s="4">
        <v>3.05</v>
      </c>
      <c r="AB46" s="4">
        <f t="shared" si="36"/>
        <v>-7.4629492730664992E-2</v>
      </c>
      <c r="AC46" s="4">
        <f t="shared" si="37"/>
        <v>0.18058172397550654</v>
      </c>
      <c r="AD46" s="4">
        <f t="shared" si="38"/>
        <v>6.0858931012157447E-2</v>
      </c>
      <c r="AE46" s="3">
        <v>0.35</v>
      </c>
      <c r="AF46" s="3">
        <v>0.4</v>
      </c>
      <c r="AG46" s="3">
        <v>0</v>
      </c>
      <c r="AH46" s="3">
        <v>0.15</v>
      </c>
      <c r="AI46" s="3">
        <v>0</v>
      </c>
      <c r="AJ46" s="3">
        <v>0.15</v>
      </c>
      <c r="AK46" s="4">
        <f t="shared" si="39"/>
        <v>5.0000000000000044E-2</v>
      </c>
      <c r="AL46" s="4">
        <f t="shared" si="40"/>
        <v>0.15</v>
      </c>
      <c r="AM46" s="4">
        <f t="shared" si="41"/>
        <v>0.15</v>
      </c>
      <c r="AN46" s="4">
        <v>1.0043</v>
      </c>
      <c r="AO46" s="4">
        <v>1.1934</v>
      </c>
      <c r="AP46" s="4">
        <v>0.81791999999999998</v>
      </c>
      <c r="AQ46" s="4">
        <v>1.1049</v>
      </c>
      <c r="AR46" s="4">
        <v>0.58943000000000001</v>
      </c>
      <c r="AS46" s="4">
        <v>0.75888999999999995</v>
      </c>
      <c r="AT46" s="4">
        <f t="shared" si="30"/>
        <v>0.18829035148859918</v>
      </c>
      <c r="AU46" s="4">
        <f t="shared" si="31"/>
        <v>0.3508656103286385</v>
      </c>
      <c r="AV46" s="4">
        <f t="shared" si="32"/>
        <v>0.28749809137641447</v>
      </c>
      <c r="AW46" s="4">
        <v>0.42</v>
      </c>
      <c r="AX46" s="4">
        <v>3.8450000000000002</v>
      </c>
      <c r="AY46" s="4">
        <v>3.8220999999999998</v>
      </c>
      <c r="AZ46" s="4">
        <v>2.5163000000000002</v>
      </c>
      <c r="BA46" s="4">
        <v>3.1101000000000001</v>
      </c>
      <c r="BB46" s="4">
        <v>1.9795</v>
      </c>
      <c r="BC46" s="4">
        <v>2.2336</v>
      </c>
      <c r="BD46" s="4">
        <v>1.1084000000000001</v>
      </c>
      <c r="BE46" s="4">
        <v>0.98775999999999997</v>
      </c>
      <c r="BF46" s="4">
        <v>0.32291999999999998</v>
      </c>
      <c r="BG46" s="4">
        <v>0.41808000000000001</v>
      </c>
      <c r="BH46" s="4">
        <v>0.24323</v>
      </c>
      <c r="BI46" s="4">
        <v>0.25363999999999998</v>
      </c>
      <c r="BJ46" s="4">
        <f t="shared" si="33"/>
        <v>-0.10884157343919165</v>
      </c>
      <c r="BK46" s="4">
        <f t="shared" si="34"/>
        <v>0.29468599033816423</v>
      </c>
      <c r="BL46" s="4">
        <f t="shared" si="35"/>
        <v>4.2798996834271907E-2</v>
      </c>
      <c r="BM46" s="4">
        <f t="shared" si="13"/>
        <v>0.22787069640062607</v>
      </c>
      <c r="BN46" s="4">
        <f t="shared" si="14"/>
        <v>8.0097746402389314E-2</v>
      </c>
      <c r="BO46" s="4">
        <f t="shared" si="15"/>
        <v>0.70384948170266171</v>
      </c>
      <c r="BP46" s="4">
        <f t="shared" si="16"/>
        <v>0.57255992304550074</v>
      </c>
    </row>
    <row r="47" spans="1:68" s="5" customFormat="1" ht="12" x14ac:dyDescent="0.2">
      <c r="A47" s="5" t="s">
        <v>99</v>
      </c>
      <c r="B47" s="5">
        <v>1</v>
      </c>
      <c r="C47" s="5" t="s">
        <v>36</v>
      </c>
      <c r="D47" s="5" t="s">
        <v>100</v>
      </c>
      <c r="E47" s="5" t="s">
        <v>42</v>
      </c>
      <c r="F47" s="5">
        <v>18</v>
      </c>
      <c r="G47" s="5" t="s">
        <v>45</v>
      </c>
      <c r="H47" s="2" t="s">
        <v>166</v>
      </c>
      <c r="I47" s="4">
        <v>0.63175000000000003</v>
      </c>
      <c r="J47" s="4">
        <v>0.64444000000000001</v>
      </c>
      <c r="K47" s="4">
        <v>0.74285999999999996</v>
      </c>
      <c r="L47" s="4">
        <v>0.79047999999999996</v>
      </c>
      <c r="M47" s="4">
        <f t="shared" si="6"/>
        <v>0.70238250000000002</v>
      </c>
      <c r="N47" s="4">
        <v>1.1000000000000001</v>
      </c>
      <c r="O47" s="4">
        <v>2.1</v>
      </c>
      <c r="P47" s="4">
        <v>3.1</v>
      </c>
      <c r="Q47" s="4">
        <v>4.0999999999999996</v>
      </c>
      <c r="R47" s="4">
        <v>5.0999999999999996</v>
      </c>
      <c r="S47" s="3">
        <v>2.3828999999999998</v>
      </c>
      <c r="T47" s="3">
        <v>2.5165999999999999</v>
      </c>
      <c r="U47" s="3">
        <v>1.6997</v>
      </c>
      <c r="V47" s="3">
        <v>2.1082000000000001</v>
      </c>
      <c r="W47" s="3">
        <v>1.6819</v>
      </c>
      <c r="X47" s="3">
        <v>1.7234</v>
      </c>
      <c r="Y47" s="4">
        <v>1.05</v>
      </c>
      <c r="Z47" s="4">
        <v>2.0499999999999998</v>
      </c>
      <c r="AA47" s="4">
        <v>3.05</v>
      </c>
      <c r="AB47" s="4">
        <f t="shared" si="36"/>
        <v>5.6108103571278711E-2</v>
      </c>
      <c r="AC47" s="4">
        <f t="shared" si="37"/>
        <v>0.24033652997587818</v>
      </c>
      <c r="AD47" s="4">
        <f t="shared" si="38"/>
        <v>2.4674475295796583E-2</v>
      </c>
      <c r="AE47" s="3">
        <v>0.3</v>
      </c>
      <c r="AF47" s="3">
        <v>0.3</v>
      </c>
      <c r="AG47" s="3">
        <v>0.3</v>
      </c>
      <c r="AH47" s="3">
        <v>0.4</v>
      </c>
      <c r="AI47" s="3">
        <v>0.35</v>
      </c>
      <c r="AJ47" s="3">
        <v>0.65</v>
      </c>
      <c r="AK47" s="4">
        <f t="shared" si="39"/>
        <v>0</v>
      </c>
      <c r="AL47" s="4">
        <f t="shared" si="40"/>
        <v>0.10000000000000003</v>
      </c>
      <c r="AM47" s="4">
        <f t="shared" si="41"/>
        <v>0.30000000000000004</v>
      </c>
      <c r="AN47" s="4">
        <v>1.0682</v>
      </c>
      <c r="AO47" s="4">
        <v>1.0274000000000001</v>
      </c>
      <c r="AP47" s="4">
        <v>0.60216000000000003</v>
      </c>
      <c r="AQ47" s="4">
        <v>0.99926999999999999</v>
      </c>
      <c r="AR47" s="4">
        <v>0.71808000000000005</v>
      </c>
      <c r="AS47" s="4">
        <v>0.96558999999999995</v>
      </c>
      <c r="AT47" s="4">
        <f t="shared" si="30"/>
        <v>-3.8195094551582098E-2</v>
      </c>
      <c r="AU47" s="4">
        <f t="shared" si="31"/>
        <v>0.65947588680749303</v>
      </c>
      <c r="AV47" s="4">
        <f t="shared" si="32"/>
        <v>0.34468304367201408</v>
      </c>
      <c r="AW47" s="4">
        <v>0.11</v>
      </c>
      <c r="AX47" s="4">
        <v>3.4510999999999998</v>
      </c>
      <c r="AY47" s="4">
        <v>3.544</v>
      </c>
      <c r="AZ47" s="4">
        <v>2.3018000000000001</v>
      </c>
      <c r="BA47" s="4">
        <v>3.1074000000000002</v>
      </c>
      <c r="BB47" s="4">
        <v>2.3999000000000001</v>
      </c>
      <c r="BC47" s="4">
        <v>2.6890000000000001</v>
      </c>
      <c r="BD47" s="4">
        <v>0.30099999999999999</v>
      </c>
      <c r="BE47" s="4">
        <v>0.59250000000000003</v>
      </c>
      <c r="BF47" s="4">
        <v>0.35052</v>
      </c>
      <c r="BG47" s="4">
        <v>0.52342999999999995</v>
      </c>
      <c r="BH47" s="4">
        <v>0.3498</v>
      </c>
      <c r="BI47" s="4">
        <v>0.37858999999999998</v>
      </c>
      <c r="BJ47" s="4">
        <f t="shared" si="33"/>
        <v>0.96843853820598014</v>
      </c>
      <c r="BK47" s="4">
        <f t="shared" si="34"/>
        <v>0.49329567499714688</v>
      </c>
      <c r="BL47" s="4">
        <f t="shared" si="35"/>
        <v>8.2304173813607662E-2</v>
      </c>
      <c r="BM47" s="4">
        <f t="shared" si="13"/>
        <v>0.7739471236880564</v>
      </c>
      <c r="BN47" s="4">
        <f t="shared" si="14"/>
        <v>2.8150549901428068E-2</v>
      </c>
      <c r="BO47" s="4">
        <f t="shared" si="15"/>
        <v>0.48757798573975042</v>
      </c>
      <c r="BP47" s="4">
        <f t="shared" si="16"/>
        <v>6.401267618761608E-2</v>
      </c>
    </row>
    <row r="48" spans="1:68" s="5" customFormat="1" ht="12" x14ac:dyDescent="0.2">
      <c r="A48" s="5" t="s">
        <v>103</v>
      </c>
      <c r="B48" s="5">
        <v>1</v>
      </c>
      <c r="C48" s="5" t="s">
        <v>36</v>
      </c>
      <c r="D48" s="5" t="s">
        <v>104</v>
      </c>
      <c r="E48" s="5" t="s">
        <v>173</v>
      </c>
      <c r="F48" s="5">
        <v>19</v>
      </c>
      <c r="G48" s="5" t="s">
        <v>45</v>
      </c>
      <c r="H48" s="2" t="s">
        <v>165</v>
      </c>
      <c r="I48" s="4">
        <v>0.76666999999999996</v>
      </c>
      <c r="J48" s="4">
        <v>0.95238</v>
      </c>
      <c r="K48" s="4">
        <v>0.57142999999999999</v>
      </c>
      <c r="L48" s="4">
        <v>0.95238</v>
      </c>
      <c r="M48" s="4">
        <f t="shared" si="6"/>
        <v>0.81071500000000007</v>
      </c>
      <c r="N48" s="4">
        <v>1.1000000000000001</v>
      </c>
      <c r="O48" s="4">
        <v>2.1</v>
      </c>
      <c r="P48" s="4">
        <v>3.1</v>
      </c>
      <c r="Q48" s="4">
        <v>4.0999999999999996</v>
      </c>
      <c r="R48" s="4">
        <v>5.0999999999999996</v>
      </c>
      <c r="S48" s="3">
        <v>1.1028</v>
      </c>
      <c r="T48" s="3">
        <v>1.0232000000000001</v>
      </c>
      <c r="U48" s="3">
        <v>0.82037000000000004</v>
      </c>
      <c r="V48" s="3">
        <v>1.1773</v>
      </c>
      <c r="W48" s="3">
        <v>0.79063000000000005</v>
      </c>
      <c r="X48" s="3">
        <v>0.94508999999999999</v>
      </c>
      <c r="Y48" s="4">
        <v>1.05</v>
      </c>
      <c r="Z48" s="4">
        <v>2.0499999999999998</v>
      </c>
      <c r="AA48" s="4">
        <v>3.05</v>
      </c>
      <c r="AB48" s="4">
        <f t="shared" si="36"/>
        <v>-7.2179905694595425E-2</v>
      </c>
      <c r="AC48" s="4">
        <f t="shared" si="37"/>
        <v>0.43508416933822547</v>
      </c>
      <c r="AD48" s="4">
        <f t="shared" si="38"/>
        <v>0.1953631913790268</v>
      </c>
      <c r="AE48" s="3">
        <v>0.05</v>
      </c>
      <c r="AF48" s="3">
        <v>0.5</v>
      </c>
      <c r="AG48" s="3">
        <v>0.1</v>
      </c>
      <c r="AH48" s="3">
        <v>0.2</v>
      </c>
      <c r="AI48" s="3">
        <v>0</v>
      </c>
      <c r="AJ48" s="3">
        <v>0.05</v>
      </c>
      <c r="AK48" s="4">
        <f t="shared" si="39"/>
        <v>0.45</v>
      </c>
      <c r="AL48" s="4">
        <f t="shared" si="40"/>
        <v>0.1</v>
      </c>
      <c r="AM48" s="4">
        <f t="shared" si="41"/>
        <v>0.05</v>
      </c>
      <c r="AN48" s="4">
        <v>0.54225000000000001</v>
      </c>
      <c r="AO48" s="4">
        <v>0.41957</v>
      </c>
      <c r="AP48" s="4">
        <v>0.42514999999999997</v>
      </c>
      <c r="AQ48" s="4">
        <v>0.45845000000000002</v>
      </c>
      <c r="AR48" s="4">
        <v>0.36201</v>
      </c>
      <c r="AS48" s="4">
        <v>0.39443</v>
      </c>
      <c r="AT48" s="4">
        <f t="shared" si="30"/>
        <v>-0.2262425080682342</v>
      </c>
      <c r="AU48" s="4">
        <f t="shared" si="31"/>
        <v>7.8325296954016466E-2</v>
      </c>
      <c r="AV48" s="4">
        <f t="shared" si="32"/>
        <v>8.9555537139857977E-2</v>
      </c>
      <c r="AW48" s="4">
        <v>0.21</v>
      </c>
      <c r="AX48" s="4">
        <v>1.645</v>
      </c>
      <c r="AY48" s="4">
        <v>1.4428000000000001</v>
      </c>
      <c r="AZ48" s="4">
        <v>1.2455000000000001</v>
      </c>
      <c r="BA48" s="4">
        <v>1.6356999999999999</v>
      </c>
      <c r="BB48" s="4">
        <v>1.1526000000000001</v>
      </c>
      <c r="BC48" s="4">
        <v>1.3394999999999999</v>
      </c>
      <c r="BD48" s="4">
        <v>0.29236000000000001</v>
      </c>
      <c r="BE48" s="4">
        <v>0.18653</v>
      </c>
      <c r="BF48" s="4">
        <v>0.13527</v>
      </c>
      <c r="BG48" s="4">
        <v>0.29603000000000002</v>
      </c>
      <c r="BH48" s="4">
        <v>6.6715999999999998E-2</v>
      </c>
      <c r="BI48" s="4">
        <v>0.16511000000000001</v>
      </c>
      <c r="BJ48" s="4">
        <f t="shared" si="33"/>
        <v>-0.36198522369681219</v>
      </c>
      <c r="BK48" s="4">
        <f t="shared" si="34"/>
        <v>1.1884379389369411</v>
      </c>
      <c r="BL48" s="4">
        <f t="shared" si="35"/>
        <v>1.4748186342106844</v>
      </c>
      <c r="BM48" s="4">
        <f t="shared" si="13"/>
        <v>0.27543220039985905</v>
      </c>
      <c r="BN48" s="4">
        <f t="shared" si="14"/>
        <v>-8.4807503544552354E-2</v>
      </c>
      <c r="BO48" s="4">
        <f t="shared" si="15"/>
        <v>0.49788679870721797</v>
      </c>
      <c r="BP48" s="4">
        <f t="shared" si="16"/>
        <v>6.3737545318560906E-2</v>
      </c>
    </row>
    <row r="49" spans="1:68" s="5" customFormat="1" ht="12" x14ac:dyDescent="0.2">
      <c r="A49" s="5" t="s">
        <v>105</v>
      </c>
      <c r="B49" s="5">
        <v>1</v>
      </c>
      <c r="C49" s="5" t="s">
        <v>36</v>
      </c>
      <c r="D49" s="5" t="s">
        <v>106</v>
      </c>
      <c r="E49" s="5" t="s">
        <v>42</v>
      </c>
      <c r="F49" s="5">
        <v>22</v>
      </c>
      <c r="G49" s="5" t="s">
        <v>45</v>
      </c>
      <c r="H49" s="2" t="s">
        <v>167</v>
      </c>
      <c r="I49" s="4">
        <v>0.88888999999999996</v>
      </c>
      <c r="J49" s="4">
        <v>0.86667000000000005</v>
      </c>
      <c r="K49" s="4">
        <v>1</v>
      </c>
      <c r="L49" s="4">
        <v>0.95238</v>
      </c>
      <c r="M49" s="4">
        <f t="shared" si="6"/>
        <v>0.92698499999999995</v>
      </c>
      <c r="N49" s="4">
        <v>1.1000000000000001</v>
      </c>
      <c r="O49" s="4">
        <v>2.1</v>
      </c>
      <c r="P49" s="4">
        <v>3.1</v>
      </c>
      <c r="Q49" s="4">
        <v>4.0999999999999996</v>
      </c>
      <c r="R49" s="4">
        <v>5.0999999999999996</v>
      </c>
      <c r="S49" s="3">
        <v>1.0149999999999999</v>
      </c>
      <c r="T49" s="3">
        <v>1.0504</v>
      </c>
      <c r="U49" s="3">
        <v>0.77376</v>
      </c>
      <c r="V49" s="3">
        <v>0.95399</v>
      </c>
      <c r="W49" s="3">
        <v>0.75668000000000002</v>
      </c>
      <c r="X49" s="3">
        <v>0.82159000000000004</v>
      </c>
      <c r="Y49" s="4">
        <v>1.05</v>
      </c>
      <c r="Z49" s="4">
        <v>2.0499999999999998</v>
      </c>
      <c r="AA49" s="4">
        <v>3.05</v>
      </c>
      <c r="AB49" s="4">
        <f t="shared" si="36"/>
        <v>3.4876847290640445E-2</v>
      </c>
      <c r="AC49" s="4">
        <f t="shared" si="37"/>
        <v>0.2329275227460712</v>
      </c>
      <c r="AD49" s="4">
        <f t="shared" si="38"/>
        <v>8.5782629380980024E-2</v>
      </c>
      <c r="AE49" s="3">
        <v>0.05</v>
      </c>
      <c r="AF49" s="3">
        <v>0</v>
      </c>
      <c r="AG49" s="3">
        <v>0.1</v>
      </c>
      <c r="AH49" s="3">
        <v>0</v>
      </c>
      <c r="AI49" s="3">
        <v>0</v>
      </c>
      <c r="AJ49" s="3">
        <v>0.1</v>
      </c>
      <c r="AK49" s="4">
        <f t="shared" si="39"/>
        <v>-0.05</v>
      </c>
      <c r="AL49" s="4">
        <f t="shared" si="40"/>
        <v>-0.1</v>
      </c>
      <c r="AM49" s="4">
        <f t="shared" si="41"/>
        <v>0.1</v>
      </c>
      <c r="AN49" s="4">
        <v>0.52078000000000002</v>
      </c>
      <c r="AO49" s="4">
        <v>0.44640000000000002</v>
      </c>
      <c r="AP49" s="4">
        <v>0.32530999999999999</v>
      </c>
      <c r="AQ49" s="4">
        <v>0.45218999999999998</v>
      </c>
      <c r="AR49" s="4">
        <v>0.31313000000000002</v>
      </c>
      <c r="AS49" s="4">
        <v>0.4713</v>
      </c>
      <c r="AT49" s="4">
        <f t="shared" si="30"/>
        <v>-0.14282422520066052</v>
      </c>
      <c r="AU49" s="4">
        <f t="shared" si="31"/>
        <v>0.39002797331775851</v>
      </c>
      <c r="AV49" s="4">
        <f t="shared" si="32"/>
        <v>0.50512566665602132</v>
      </c>
      <c r="AW49" s="4">
        <v>0.37</v>
      </c>
      <c r="AX49" s="4">
        <v>1.5358000000000001</v>
      </c>
      <c r="AY49" s="4">
        <v>1.4967999999999999</v>
      </c>
      <c r="AZ49" s="4">
        <v>1.0991</v>
      </c>
      <c r="BA49" s="4">
        <v>1.4061999999999999</v>
      </c>
      <c r="BB49" s="4">
        <v>1.0698000000000001</v>
      </c>
      <c r="BC49" s="4">
        <v>1.2928999999999999</v>
      </c>
      <c r="BD49" s="4">
        <v>0.25075999999999998</v>
      </c>
      <c r="BE49" s="4">
        <v>0.29743000000000003</v>
      </c>
      <c r="BF49" s="4">
        <v>6.8264000000000005E-2</v>
      </c>
      <c r="BG49" s="4">
        <v>0.25270999999999999</v>
      </c>
      <c r="BH49" s="4">
        <v>9.9265999999999993E-2</v>
      </c>
      <c r="BI49" s="4">
        <v>9.0872999999999995E-2</v>
      </c>
      <c r="BJ49" s="4">
        <f t="shared" si="33"/>
        <v>0.18611421279310925</v>
      </c>
      <c r="BK49" s="4">
        <f t="shared" si="34"/>
        <v>2.7019512480956283</v>
      </c>
      <c r="BL49" s="4">
        <f t="shared" si="35"/>
        <v>-8.4550601414381532E-2</v>
      </c>
      <c r="BM49" s="4">
        <f t="shared" si="13"/>
        <v>0.60087301343334065</v>
      </c>
      <c r="BN49" s="4">
        <f t="shared" si="14"/>
        <v>-1.2804352152856024E-2</v>
      </c>
      <c r="BO49" s="4">
        <f t="shared" si="15"/>
        <v>0.66314310350333727</v>
      </c>
      <c r="BP49" s="4">
        <f t="shared" si="16"/>
        <v>-5.2832590706556326E-2</v>
      </c>
    </row>
    <row r="50" spans="1:68" s="5" customFormat="1" ht="12" x14ac:dyDescent="0.2">
      <c r="A50" s="5" t="s">
        <v>111</v>
      </c>
      <c r="B50" s="5">
        <v>1</v>
      </c>
      <c r="C50" s="5" t="s">
        <v>36</v>
      </c>
      <c r="D50" s="5" t="s">
        <v>112</v>
      </c>
      <c r="E50" s="5" t="s">
        <v>42</v>
      </c>
      <c r="F50" s="5">
        <v>19</v>
      </c>
      <c r="G50" s="5" t="s">
        <v>45</v>
      </c>
      <c r="H50" s="2" t="s">
        <v>167</v>
      </c>
      <c r="I50" s="4">
        <v>0.55713999999999997</v>
      </c>
      <c r="J50" s="4">
        <v>0.60316999999999998</v>
      </c>
      <c r="K50" s="4">
        <v>0.64285999999999999</v>
      </c>
      <c r="L50" s="4">
        <v>0.70635000000000003</v>
      </c>
      <c r="M50" s="4">
        <f t="shared" si="6"/>
        <v>0.62738000000000005</v>
      </c>
      <c r="N50" s="4">
        <v>1.1000000000000001</v>
      </c>
      <c r="O50" s="4">
        <v>2.1</v>
      </c>
      <c r="P50" s="4">
        <v>3.1</v>
      </c>
      <c r="Q50" s="4">
        <v>4.0999999999999996</v>
      </c>
      <c r="R50" s="4">
        <v>5.0999999999999996</v>
      </c>
      <c r="S50" s="3">
        <v>1.8178000000000001</v>
      </c>
      <c r="T50" s="3">
        <v>1.91</v>
      </c>
      <c r="U50" s="3">
        <v>1.5065999999999999</v>
      </c>
      <c r="V50" s="3">
        <v>2.2679</v>
      </c>
      <c r="W50" s="3">
        <v>1.6052999999999999</v>
      </c>
      <c r="X50" s="3">
        <v>2.0983999999999998</v>
      </c>
      <c r="Y50" s="4">
        <v>1.05</v>
      </c>
      <c r="Z50" s="4">
        <v>2.0499999999999998</v>
      </c>
      <c r="AA50" s="4">
        <v>3.05</v>
      </c>
      <c r="AB50" s="4">
        <f t="shared" si="36"/>
        <v>5.0720651336780609E-2</v>
      </c>
      <c r="AC50" s="4">
        <f t="shared" si="37"/>
        <v>0.5053099694676757</v>
      </c>
      <c r="AD50" s="4">
        <f t="shared" si="38"/>
        <v>0.30716999937706335</v>
      </c>
      <c r="AE50" s="3">
        <v>0.55000000000000004</v>
      </c>
      <c r="AF50" s="3">
        <v>0.3</v>
      </c>
      <c r="AG50" s="3">
        <v>0.35</v>
      </c>
      <c r="AH50" s="3">
        <v>0.4</v>
      </c>
      <c r="AI50" s="3">
        <v>0.45</v>
      </c>
      <c r="AJ50" s="3">
        <v>0.6</v>
      </c>
      <c r="AK50" s="4">
        <f t="shared" si="39"/>
        <v>-0.25000000000000006</v>
      </c>
      <c r="AL50" s="4">
        <f t="shared" si="40"/>
        <v>5.0000000000000044E-2</v>
      </c>
      <c r="AM50" s="4">
        <f t="shared" si="41"/>
        <v>0.14999999999999997</v>
      </c>
      <c r="AN50" s="4">
        <v>1.0091000000000001</v>
      </c>
      <c r="AO50" s="4">
        <v>0.97023000000000004</v>
      </c>
      <c r="AP50" s="4">
        <v>0.74983</v>
      </c>
      <c r="AQ50" s="4">
        <v>0.81140000000000001</v>
      </c>
      <c r="AR50" s="4">
        <v>0.48847000000000002</v>
      </c>
      <c r="AS50" s="4">
        <v>1.0763</v>
      </c>
      <c r="AT50" s="4">
        <f t="shared" si="30"/>
        <v>-3.851947279754242E-2</v>
      </c>
      <c r="AU50" s="4">
        <f t="shared" si="31"/>
        <v>8.21119453742849E-2</v>
      </c>
      <c r="AV50" s="4">
        <f t="shared" si="32"/>
        <v>1.2034106495792987</v>
      </c>
      <c r="AW50" s="4">
        <v>0.02</v>
      </c>
      <c r="AX50" s="4">
        <v>2.8269000000000002</v>
      </c>
      <c r="AY50" s="4">
        <v>2.8803000000000001</v>
      </c>
      <c r="AZ50" s="4">
        <v>2.2565</v>
      </c>
      <c r="BA50" s="4">
        <v>3.0792999999999999</v>
      </c>
      <c r="BB50" s="4">
        <v>2.0937999999999999</v>
      </c>
      <c r="BC50" s="4">
        <v>3.1745999999999999</v>
      </c>
      <c r="BD50" s="4">
        <v>0.32440000000000002</v>
      </c>
      <c r="BE50" s="4">
        <v>0.33043</v>
      </c>
      <c r="BF50" s="4">
        <v>0.19772999999999999</v>
      </c>
      <c r="BG50" s="4">
        <v>1.6563000000000001</v>
      </c>
      <c r="BH50" s="4">
        <v>0.45950999999999997</v>
      </c>
      <c r="BI50" s="4">
        <v>0.31929999999999997</v>
      </c>
      <c r="BJ50" s="4">
        <f t="shared" si="33"/>
        <v>1.8588162762022131E-2</v>
      </c>
      <c r="BK50" s="4">
        <f t="shared" si="34"/>
        <v>7.3765741162190874</v>
      </c>
      <c r="BL50" s="4">
        <f t="shared" si="35"/>
        <v>-0.30512937694500664</v>
      </c>
      <c r="BM50" s="4">
        <f t="shared" si="13"/>
        <v>0.34577170825387094</v>
      </c>
      <c r="BN50" s="4">
        <f t="shared" si="14"/>
        <v>0.19574808972146918</v>
      </c>
      <c r="BO50" s="4">
        <f t="shared" si="15"/>
        <v>1.0658382295739761</v>
      </c>
      <c r="BP50" s="4">
        <f t="shared" si="16"/>
        <v>-9.8550589984205184E-2</v>
      </c>
    </row>
    <row r="51" spans="1:68" s="5" customFormat="1" ht="12" x14ac:dyDescent="0.2">
      <c r="A51" s="5" t="s">
        <v>113</v>
      </c>
      <c r="B51" s="5">
        <v>1</v>
      </c>
      <c r="C51" s="5" t="s">
        <v>36</v>
      </c>
      <c r="D51" s="5" t="s">
        <v>114</v>
      </c>
      <c r="E51" s="5" t="s">
        <v>42</v>
      </c>
      <c r="F51" s="5">
        <v>18</v>
      </c>
      <c r="G51" s="5" t="s">
        <v>27</v>
      </c>
      <c r="H51" s="2" t="s">
        <v>167</v>
      </c>
      <c r="I51" s="4">
        <v>0.54444000000000004</v>
      </c>
      <c r="J51" s="4">
        <v>0.83809999999999996</v>
      </c>
      <c r="K51" s="4">
        <v>0.95238</v>
      </c>
      <c r="L51" s="4">
        <v>1</v>
      </c>
      <c r="M51" s="4">
        <f t="shared" si="6"/>
        <v>0.83373000000000008</v>
      </c>
      <c r="N51" s="4">
        <v>1.1000000000000001</v>
      </c>
      <c r="O51" s="4">
        <v>2.1</v>
      </c>
      <c r="P51" s="4">
        <v>3.1</v>
      </c>
      <c r="Q51" s="4">
        <v>4.0999999999999996</v>
      </c>
      <c r="R51" s="4">
        <v>5.0999999999999996</v>
      </c>
      <c r="S51" s="3">
        <v>3.0722999999999998</v>
      </c>
      <c r="T51" s="3">
        <v>4.8038999999999996</v>
      </c>
      <c r="U51" s="3">
        <v>2.0472999999999999</v>
      </c>
      <c r="V51" s="3">
        <v>2.2745000000000002</v>
      </c>
      <c r="W51" s="3">
        <v>1.9836</v>
      </c>
      <c r="X51" s="3">
        <v>2.1009000000000002</v>
      </c>
      <c r="Y51" s="4">
        <v>1.05</v>
      </c>
      <c r="Z51" s="4">
        <v>2.0499999999999998</v>
      </c>
      <c r="AA51" s="4">
        <v>3.05</v>
      </c>
      <c r="AB51" s="4">
        <f t="shared" si="36"/>
        <v>0.56361683429352594</v>
      </c>
      <c r="AC51" s="4">
        <f t="shared" si="37"/>
        <v>0.11097543105553664</v>
      </c>
      <c r="AD51" s="4">
        <f t="shared" si="38"/>
        <v>5.9134906231095075E-2</v>
      </c>
      <c r="AE51" s="3">
        <v>0.15</v>
      </c>
      <c r="AF51" s="3">
        <v>0.8</v>
      </c>
      <c r="AG51" s="3">
        <v>0</v>
      </c>
      <c r="AH51" s="3">
        <v>0.25</v>
      </c>
      <c r="AI51" s="3">
        <v>0.05</v>
      </c>
      <c r="AJ51" s="3">
        <v>0.1</v>
      </c>
      <c r="AK51" s="4">
        <f t="shared" si="39"/>
        <v>0.65</v>
      </c>
      <c r="AL51" s="4">
        <f t="shared" si="40"/>
        <v>0.25</v>
      </c>
      <c r="AM51" s="4">
        <f t="shared" si="41"/>
        <v>0.05</v>
      </c>
      <c r="AN51" s="4">
        <v>1.0094000000000001</v>
      </c>
      <c r="AO51" s="4">
        <v>1.1873</v>
      </c>
      <c r="AP51" s="4">
        <v>0.50295000000000001</v>
      </c>
      <c r="AQ51" s="4">
        <v>0.68899999999999995</v>
      </c>
      <c r="AR51" s="4">
        <v>0.62043999999999999</v>
      </c>
      <c r="AS51" s="4">
        <v>0.61902000000000001</v>
      </c>
      <c r="AT51" s="4">
        <f t="shared" si="30"/>
        <v>0.17624331285912409</v>
      </c>
      <c r="AU51" s="4">
        <f t="shared" si="31"/>
        <v>0.36991748682771641</v>
      </c>
      <c r="AV51" s="4">
        <f t="shared" si="32"/>
        <v>-2.2886983431112951E-3</v>
      </c>
      <c r="AW51" s="4">
        <v>0.31</v>
      </c>
      <c r="AX51" s="4">
        <v>4.0816999999999997</v>
      </c>
      <c r="AY51" s="4">
        <v>5.9912000000000001</v>
      </c>
      <c r="AZ51" s="4">
        <v>2.5503</v>
      </c>
      <c r="BA51" s="4">
        <v>2.9634999999999998</v>
      </c>
      <c r="BB51" s="4">
        <v>2.6040000000000001</v>
      </c>
      <c r="BC51" s="4">
        <v>2.7199</v>
      </c>
      <c r="BD51" s="4">
        <v>1.2042999999999999</v>
      </c>
      <c r="BE51" s="4">
        <v>2.6863000000000001</v>
      </c>
      <c r="BF51" s="4">
        <v>0.66452</v>
      </c>
      <c r="BG51" s="4">
        <v>0.58748</v>
      </c>
      <c r="BH51" s="4">
        <v>0.38308999999999999</v>
      </c>
      <c r="BI51" s="4">
        <v>0.41010000000000002</v>
      </c>
      <c r="BJ51" s="4">
        <f t="shared" si="33"/>
        <v>1.2305903844557005</v>
      </c>
      <c r="BK51" s="4">
        <f t="shared" si="34"/>
        <v>-0.11593330524288203</v>
      </c>
      <c r="BL51" s="4">
        <f t="shared" si="35"/>
        <v>7.0505625309979392E-2</v>
      </c>
      <c r="BM51" s="4">
        <f t="shared" si="13"/>
        <v>1.0069589422407796</v>
      </c>
      <c r="BN51" s="4">
        <f t="shared" si="14"/>
        <v>0.72322206095791008</v>
      </c>
      <c r="BO51" s="4">
        <f t="shared" si="15"/>
        <v>0.62690993488492053</v>
      </c>
      <c r="BP51" s="4">
        <f t="shared" si="16"/>
        <v>0.91803172756938389</v>
      </c>
    </row>
    <row r="52" spans="1:68" s="5" customFormat="1" ht="12" x14ac:dyDescent="0.2">
      <c r="A52" s="5" t="s">
        <v>115</v>
      </c>
      <c r="B52" s="5">
        <v>1</v>
      </c>
      <c r="C52" s="5" t="s">
        <v>36</v>
      </c>
      <c r="D52" s="5" t="s">
        <v>116</v>
      </c>
      <c r="E52" s="5" t="s">
        <v>42</v>
      </c>
      <c r="F52" s="5">
        <v>19</v>
      </c>
      <c r="G52" s="5" t="s">
        <v>27</v>
      </c>
      <c r="H52" s="2" t="s">
        <v>165</v>
      </c>
      <c r="I52" s="4">
        <v>0.55556000000000005</v>
      </c>
      <c r="J52" s="4">
        <v>0.83809999999999996</v>
      </c>
      <c r="K52" s="4">
        <v>0.88571</v>
      </c>
      <c r="L52" s="4">
        <v>0.81904999999999994</v>
      </c>
      <c r="M52" s="4">
        <f t="shared" si="6"/>
        <v>0.77460499999999999</v>
      </c>
      <c r="N52" s="4">
        <v>1.1000000000000001</v>
      </c>
      <c r="O52" s="4">
        <v>2.1</v>
      </c>
      <c r="P52" s="4">
        <v>3.1</v>
      </c>
      <c r="Q52" s="4">
        <v>4.0999999999999996</v>
      </c>
      <c r="R52" s="4">
        <v>5.0999999999999996</v>
      </c>
      <c r="S52" s="3">
        <v>1.5794999999999999</v>
      </c>
      <c r="T52" s="3">
        <v>1.8607</v>
      </c>
      <c r="U52" s="3">
        <v>1.4653</v>
      </c>
      <c r="V52" s="3">
        <v>1.8592</v>
      </c>
      <c r="W52" s="3">
        <v>1.5013000000000001</v>
      </c>
      <c r="X52" s="3">
        <v>1.5154000000000001</v>
      </c>
      <c r="Y52" s="4">
        <v>1.05</v>
      </c>
      <c r="Z52" s="4">
        <v>2.0499999999999998</v>
      </c>
      <c r="AA52" s="4">
        <v>3.05</v>
      </c>
      <c r="AB52" s="4">
        <f t="shared" si="36"/>
        <v>0.17803102247546709</v>
      </c>
      <c r="AC52" s="4">
        <f t="shared" si="37"/>
        <v>0.26881867194431175</v>
      </c>
      <c r="AD52" s="4">
        <f t="shared" si="38"/>
        <v>9.3918603876639306E-3</v>
      </c>
      <c r="AE52" s="3">
        <v>0.2</v>
      </c>
      <c r="AF52" s="3">
        <v>0.4</v>
      </c>
      <c r="AG52" s="3">
        <v>0.05</v>
      </c>
      <c r="AH52" s="3">
        <v>0.25</v>
      </c>
      <c r="AI52" s="3">
        <v>0.1</v>
      </c>
      <c r="AJ52" s="3">
        <v>0.3</v>
      </c>
      <c r="AK52" s="4">
        <f t="shared" si="39"/>
        <v>0.2</v>
      </c>
      <c r="AL52" s="4">
        <f t="shared" si="40"/>
        <v>0.2</v>
      </c>
      <c r="AM52" s="4">
        <f t="shared" si="41"/>
        <v>0.19999999999999998</v>
      </c>
      <c r="AN52" s="4">
        <v>0.85296000000000005</v>
      </c>
      <c r="AO52" s="4">
        <v>1.0087999999999999</v>
      </c>
      <c r="AP52" s="4">
        <v>0.75414000000000003</v>
      </c>
      <c r="AQ52" s="4">
        <v>0.89005999999999996</v>
      </c>
      <c r="AR52" s="4">
        <v>0.69416999999999995</v>
      </c>
      <c r="AS52" s="4">
        <v>0.63487000000000005</v>
      </c>
      <c r="AT52" s="4">
        <f t="shared" si="30"/>
        <v>0.18270493340836591</v>
      </c>
      <c r="AU52" s="4">
        <f t="shared" si="31"/>
        <v>0.18023178720131527</v>
      </c>
      <c r="AV52" s="4">
        <f t="shared" si="32"/>
        <v>-8.5425760260454786E-2</v>
      </c>
      <c r="AW52" s="4">
        <v>0.24</v>
      </c>
      <c r="AX52" s="4">
        <v>2.4325000000000001</v>
      </c>
      <c r="AY52" s="4">
        <v>2.8694999999999999</v>
      </c>
      <c r="AZ52" s="4">
        <v>2.2193999999999998</v>
      </c>
      <c r="BA52" s="4">
        <v>2.7492000000000001</v>
      </c>
      <c r="BB52" s="4">
        <v>2.1955</v>
      </c>
      <c r="BC52" s="4">
        <v>2.1503000000000001</v>
      </c>
      <c r="BD52" s="4">
        <v>0.43323</v>
      </c>
      <c r="BE52" s="4">
        <v>0.25523000000000001</v>
      </c>
      <c r="BF52" s="4">
        <v>0.17937</v>
      </c>
      <c r="BG52" s="4">
        <v>0.53119000000000005</v>
      </c>
      <c r="BH52" s="4">
        <v>0.22450000000000001</v>
      </c>
      <c r="BI52" s="4">
        <v>0.14459</v>
      </c>
      <c r="BJ52" s="4">
        <f t="shared" si="33"/>
        <v>-0.41086720679546662</v>
      </c>
      <c r="BK52" s="4">
        <f t="shared" si="34"/>
        <v>1.9614205274014611</v>
      </c>
      <c r="BL52" s="4">
        <f t="shared" si="35"/>
        <v>-0.35594654788418711</v>
      </c>
      <c r="BM52" s="4">
        <f t="shared" si="13"/>
        <v>0.13103667753997938</v>
      </c>
      <c r="BN52" s="4">
        <f t="shared" si="14"/>
        <v>0.13340673662449709</v>
      </c>
      <c r="BO52" s="4">
        <f t="shared" si="15"/>
        <v>0.22874800121007843</v>
      </c>
      <c r="BP52" s="4">
        <f t="shared" si="16"/>
        <v>0.5889867216910547</v>
      </c>
    </row>
    <row r="53" spans="1:68" s="5" customFormat="1" ht="12" x14ac:dyDescent="0.2">
      <c r="A53" s="5" t="s">
        <v>119</v>
      </c>
      <c r="B53" s="5">
        <v>1</v>
      </c>
      <c r="C53" s="5" t="s">
        <v>36</v>
      </c>
      <c r="D53" s="5" t="s">
        <v>120</v>
      </c>
      <c r="E53" s="5" t="s">
        <v>42</v>
      </c>
      <c r="F53" s="5">
        <v>20</v>
      </c>
      <c r="G53" s="5" t="s">
        <v>45</v>
      </c>
      <c r="H53" s="2" t="s">
        <v>166</v>
      </c>
      <c r="I53" s="4">
        <v>0.77142999999999995</v>
      </c>
      <c r="J53" s="4">
        <v>0.73809999999999998</v>
      </c>
      <c r="K53" s="4">
        <v>0.63175000000000003</v>
      </c>
      <c r="L53" s="4">
        <v>0.89683000000000002</v>
      </c>
      <c r="M53" s="4">
        <f t="shared" si="6"/>
        <v>0.75952750000000002</v>
      </c>
      <c r="N53" s="4">
        <v>1.1000000000000001</v>
      </c>
      <c r="O53" s="4">
        <v>2.1</v>
      </c>
      <c r="P53" s="4">
        <v>3.1</v>
      </c>
      <c r="Q53" s="4">
        <v>4.0999999999999996</v>
      </c>
      <c r="R53" s="4">
        <v>5.0999999999999996</v>
      </c>
      <c r="S53" s="3">
        <v>1.4906999999999999</v>
      </c>
      <c r="T53" s="3">
        <v>1.5144</v>
      </c>
      <c r="U53" s="3">
        <v>1.1816</v>
      </c>
      <c r="V53" s="3">
        <v>1.2974000000000001</v>
      </c>
      <c r="W53" s="3">
        <v>1.1003000000000001</v>
      </c>
      <c r="X53" s="3">
        <v>1.1151</v>
      </c>
      <c r="Y53" s="4">
        <v>1.05</v>
      </c>
      <c r="Z53" s="4">
        <v>2.0499999999999998</v>
      </c>
      <c r="AA53" s="4">
        <v>3.05</v>
      </c>
      <c r="AB53" s="4">
        <f t="shared" si="36"/>
        <v>1.5898571141074624E-2</v>
      </c>
      <c r="AC53" s="4">
        <f t="shared" si="37"/>
        <v>9.8002708192281851E-2</v>
      </c>
      <c r="AD53" s="4">
        <f t="shared" si="38"/>
        <v>1.3450877033536202E-2</v>
      </c>
      <c r="AE53" s="3">
        <v>0.15</v>
      </c>
      <c r="AF53" s="3">
        <v>0.15</v>
      </c>
      <c r="AG53" s="3">
        <v>0.1</v>
      </c>
      <c r="AH53" s="3">
        <v>0</v>
      </c>
      <c r="AI53" s="3">
        <v>0.2</v>
      </c>
      <c r="AJ53" s="3">
        <v>0.05</v>
      </c>
      <c r="AK53" s="4">
        <f t="shared" si="39"/>
        <v>0</v>
      </c>
      <c r="AL53" s="4">
        <f t="shared" si="40"/>
        <v>-0.1</v>
      </c>
      <c r="AM53" s="4">
        <f t="shared" si="41"/>
        <v>-0.15000000000000002</v>
      </c>
      <c r="AN53" s="4">
        <v>1.2090000000000001</v>
      </c>
      <c r="AO53" s="4">
        <v>1.1673</v>
      </c>
      <c r="AP53" s="4">
        <v>0.72635000000000005</v>
      </c>
      <c r="AQ53" s="4">
        <v>1.0002</v>
      </c>
      <c r="AR53" s="4">
        <v>0.79405999999999999</v>
      </c>
      <c r="AS53" s="4">
        <v>0.63719999999999999</v>
      </c>
      <c r="AT53" s="4">
        <f t="shared" si="30"/>
        <v>-3.4491315136476519E-2</v>
      </c>
      <c r="AU53" s="4">
        <f t="shared" si="31"/>
        <v>0.37702209678529619</v>
      </c>
      <c r="AV53" s="4">
        <f t="shared" si="32"/>
        <v>-0.19754174747500186</v>
      </c>
      <c r="AW53" s="4">
        <v>0.18</v>
      </c>
      <c r="AX53" s="4">
        <v>2.6998000000000002</v>
      </c>
      <c r="AY53" s="4">
        <v>2.6817000000000002</v>
      </c>
      <c r="AZ53" s="4">
        <v>1.9079999999999999</v>
      </c>
      <c r="BA53" s="4">
        <v>2.2976000000000001</v>
      </c>
      <c r="BB53" s="4">
        <v>1.8944000000000001</v>
      </c>
      <c r="BC53" s="4">
        <v>1.7523</v>
      </c>
      <c r="BD53" s="4">
        <v>0.26790999999999998</v>
      </c>
      <c r="BE53" s="4">
        <v>0.31646999999999997</v>
      </c>
      <c r="BF53" s="4">
        <v>0.20224</v>
      </c>
      <c r="BG53" s="4">
        <v>0.19724</v>
      </c>
      <c r="BH53" s="4">
        <v>0.22445000000000001</v>
      </c>
      <c r="BI53" s="4">
        <v>0.17734</v>
      </c>
      <c r="BJ53" s="4">
        <f t="shared" si="33"/>
        <v>0.18125489903325742</v>
      </c>
      <c r="BK53" s="4">
        <f t="shared" si="34"/>
        <v>-2.4723101265822778E-2</v>
      </c>
      <c r="BL53" s="4">
        <f t="shared" si="35"/>
        <v>-0.20989084428603255</v>
      </c>
      <c r="BM53" s="4">
        <f t="shared" si="13"/>
        <v>0.66448681764989326</v>
      </c>
      <c r="BN53" s="4">
        <f t="shared" si="14"/>
        <v>0.1670665866826635</v>
      </c>
      <c r="BO53" s="4">
        <f t="shared" si="15"/>
        <v>0.5225549706571293</v>
      </c>
      <c r="BP53" s="4">
        <f t="shared" si="16"/>
        <v>0.83192090395480234</v>
      </c>
    </row>
    <row r="54" spans="1:68" s="5" customFormat="1" ht="12" x14ac:dyDescent="0.2">
      <c r="A54" s="5" t="s">
        <v>121</v>
      </c>
      <c r="B54" s="5">
        <v>1</v>
      </c>
      <c r="C54" s="5" t="s">
        <v>36</v>
      </c>
      <c r="D54" s="5" t="s">
        <v>122</v>
      </c>
      <c r="E54" s="5" t="s">
        <v>42</v>
      </c>
      <c r="F54" s="5">
        <v>22</v>
      </c>
      <c r="G54" s="5" t="s">
        <v>27</v>
      </c>
      <c r="H54" s="2" t="s">
        <v>166</v>
      </c>
      <c r="I54" s="4">
        <v>0.81904999999999994</v>
      </c>
      <c r="J54" s="4">
        <v>0.83809999999999996</v>
      </c>
      <c r="K54" s="4">
        <v>0.75556000000000001</v>
      </c>
      <c r="L54" s="4">
        <v>0.70476000000000005</v>
      </c>
      <c r="M54" s="4">
        <f t="shared" si="6"/>
        <v>0.77936749999999999</v>
      </c>
      <c r="N54" s="4">
        <v>1.1000000000000001</v>
      </c>
      <c r="O54" s="4">
        <v>2.1</v>
      </c>
      <c r="P54" s="4">
        <v>3.1</v>
      </c>
      <c r="Q54" s="4">
        <v>4.0999999999999996</v>
      </c>
      <c r="R54" s="4">
        <v>5.0999999999999996</v>
      </c>
      <c r="S54" s="3">
        <v>1.6367</v>
      </c>
      <c r="T54" s="3">
        <v>1.8481000000000001</v>
      </c>
      <c r="U54" s="3">
        <v>1.4961</v>
      </c>
      <c r="V54" s="3">
        <v>1.5057</v>
      </c>
      <c r="W54" s="3">
        <v>1.5123</v>
      </c>
      <c r="X54" s="3">
        <v>1.5901000000000001</v>
      </c>
      <c r="Y54" s="4">
        <v>1.05</v>
      </c>
      <c r="Z54" s="4">
        <v>2.0499999999999998</v>
      </c>
      <c r="AA54" s="4">
        <v>3.05</v>
      </c>
      <c r="AB54" s="4">
        <f t="shared" si="36"/>
        <v>0.12916233885256911</v>
      </c>
      <c r="AC54" s="4">
        <f t="shared" si="37"/>
        <v>6.4166833767795861E-3</v>
      </c>
      <c r="AD54" s="4">
        <f t="shared" si="38"/>
        <v>5.144481914963972E-2</v>
      </c>
      <c r="AE54" s="3">
        <v>0.3</v>
      </c>
      <c r="AF54" s="3">
        <v>0.5</v>
      </c>
      <c r="AG54" s="3">
        <v>0.15</v>
      </c>
      <c r="AH54" s="3">
        <v>0.15</v>
      </c>
      <c r="AI54" s="3">
        <v>0.05</v>
      </c>
      <c r="AJ54" s="3">
        <v>0</v>
      </c>
      <c r="AK54" s="4">
        <f t="shared" si="39"/>
        <v>0.2</v>
      </c>
      <c r="AL54" s="4">
        <f t="shared" si="40"/>
        <v>0</v>
      </c>
      <c r="AM54" s="4">
        <f t="shared" si="41"/>
        <v>-0.05</v>
      </c>
      <c r="AN54" s="4">
        <v>1.1599999999999999</v>
      </c>
      <c r="AO54" s="4">
        <v>1.03</v>
      </c>
      <c r="AP54" s="4">
        <v>0.63043000000000005</v>
      </c>
      <c r="AQ54" s="4">
        <v>0.61521000000000003</v>
      </c>
      <c r="AR54" s="4">
        <v>0.61446000000000001</v>
      </c>
      <c r="AS54" s="4">
        <v>0.72743999999999998</v>
      </c>
      <c r="AT54" s="4">
        <f t="shared" si="30"/>
        <v>-0.11206896551724133</v>
      </c>
      <c r="AU54" s="4">
        <f t="shared" si="31"/>
        <v>-2.4142252113636742E-2</v>
      </c>
      <c r="AV54" s="4">
        <f t="shared" si="32"/>
        <v>0.18386876281613129</v>
      </c>
      <c r="AW54" s="4">
        <v>0.19</v>
      </c>
      <c r="AX54" s="4">
        <v>2.7967</v>
      </c>
      <c r="AY54" s="4">
        <v>2.8780999999999999</v>
      </c>
      <c r="AZ54" s="4">
        <v>2.1265999999999998</v>
      </c>
      <c r="BA54" s="4">
        <v>2.1208999999999998</v>
      </c>
      <c r="BB54" s="4">
        <v>2.1267</v>
      </c>
      <c r="BC54" s="4">
        <v>2.3176000000000001</v>
      </c>
      <c r="BD54" s="4">
        <v>0.33716000000000002</v>
      </c>
      <c r="BE54" s="4">
        <v>0.55657999999999996</v>
      </c>
      <c r="BF54" s="4">
        <v>0.36071999999999999</v>
      </c>
      <c r="BG54" s="4">
        <v>0.35671999999999998</v>
      </c>
      <c r="BH54" s="4">
        <v>0.16427</v>
      </c>
      <c r="BI54" s="4">
        <v>0.25498999999999999</v>
      </c>
      <c r="BJ54" s="4">
        <f t="shared" si="33"/>
        <v>0.65078894293510481</v>
      </c>
      <c r="BK54" s="4">
        <f t="shared" si="34"/>
        <v>-1.1088933244621901E-2</v>
      </c>
      <c r="BL54" s="4">
        <f t="shared" si="35"/>
        <v>0.55226152066719414</v>
      </c>
      <c r="BM54" s="4">
        <f t="shared" si="13"/>
        <v>0.84001395872658313</v>
      </c>
      <c r="BN54" s="4">
        <f t="shared" si="14"/>
        <v>0.67422506136116112</v>
      </c>
      <c r="BO54" s="4">
        <f t="shared" si="15"/>
        <v>0.88783647430263968</v>
      </c>
      <c r="BP54" s="4">
        <f t="shared" si="16"/>
        <v>0.41592433740239754</v>
      </c>
    </row>
    <row r="55" spans="1:68" s="5" customFormat="1" ht="12" x14ac:dyDescent="0.2">
      <c r="A55" s="5" t="s">
        <v>123</v>
      </c>
      <c r="B55" s="5">
        <v>1</v>
      </c>
      <c r="C55" s="5" t="s">
        <v>36</v>
      </c>
      <c r="D55" s="5" t="s">
        <v>124</v>
      </c>
      <c r="E55" s="5" t="s">
        <v>173</v>
      </c>
      <c r="F55" s="5">
        <v>23</v>
      </c>
      <c r="G55" s="5" t="s">
        <v>45</v>
      </c>
      <c r="H55" s="2" t="s">
        <v>167</v>
      </c>
      <c r="I55" s="4">
        <v>0.89683000000000002</v>
      </c>
      <c r="J55" s="4">
        <v>1</v>
      </c>
      <c r="K55" s="4">
        <v>1</v>
      </c>
      <c r="L55" s="4">
        <v>0.93332999999999999</v>
      </c>
      <c r="M55" s="4">
        <f t="shared" si="6"/>
        <v>0.95754000000000006</v>
      </c>
      <c r="N55" s="4">
        <v>1.1000000000000001</v>
      </c>
      <c r="O55" s="4">
        <v>2.1</v>
      </c>
      <c r="P55" s="4">
        <v>3.1</v>
      </c>
      <c r="Q55" s="4">
        <v>4.0999999999999996</v>
      </c>
      <c r="R55" s="4">
        <v>5.0999999999999996</v>
      </c>
      <c r="S55" s="3">
        <v>1.0274000000000001</v>
      </c>
      <c r="T55" s="3">
        <v>1.1354</v>
      </c>
      <c r="U55" s="3">
        <v>0.97536</v>
      </c>
      <c r="V55" s="3">
        <v>1.1709000000000001</v>
      </c>
      <c r="W55" s="3">
        <v>0.93767999999999996</v>
      </c>
      <c r="X55" s="3">
        <v>1.1334</v>
      </c>
      <c r="Y55" s="4">
        <v>1.05</v>
      </c>
      <c r="Z55" s="4">
        <v>2.0499999999999998</v>
      </c>
      <c r="AA55" s="4">
        <v>3.05</v>
      </c>
      <c r="AB55" s="4">
        <f t="shared" ref="AB55:AB56" si="42">T55/S55-1</f>
        <v>0.1051197196807474</v>
      </c>
      <c r="AC55" s="4">
        <f t="shared" ref="AC55:AC56" si="43">V55/U55-1</f>
        <v>0.20047982283464583</v>
      </c>
      <c r="AD55" s="4">
        <f t="shared" ref="AD55:AD56" si="44">X55/W55-1</f>
        <v>0.20872792423854625</v>
      </c>
      <c r="AE55" s="3">
        <v>0.35</v>
      </c>
      <c r="AF55" s="3">
        <v>0.15</v>
      </c>
      <c r="AG55" s="3">
        <v>0.4</v>
      </c>
      <c r="AH55" s="3">
        <v>0.15</v>
      </c>
      <c r="AI55" s="3">
        <v>0.3</v>
      </c>
      <c r="AJ55" s="3">
        <v>0.1</v>
      </c>
      <c r="AK55" s="4">
        <f>(AF55-AE55)</f>
        <v>-0.19999999999999998</v>
      </c>
      <c r="AL55" s="4">
        <f>(AH55-AG55)</f>
        <v>-0.25</v>
      </c>
      <c r="AM55" s="4">
        <f>(AJ55-AI55)</f>
        <v>-0.19999999999999998</v>
      </c>
      <c r="AN55" s="4">
        <v>0.59279999999999999</v>
      </c>
      <c r="AO55" s="4">
        <v>0.57425999999999999</v>
      </c>
      <c r="AP55" s="4">
        <v>0.39317999999999997</v>
      </c>
      <c r="AQ55" s="4">
        <v>0.84519</v>
      </c>
      <c r="AR55" s="4">
        <v>0.30980999999999997</v>
      </c>
      <c r="AS55" s="4">
        <v>0.49386000000000002</v>
      </c>
      <c r="AT55" s="4">
        <f t="shared" si="30"/>
        <v>-3.1275303643724661E-2</v>
      </c>
      <c r="AU55" s="4">
        <f t="shared" si="31"/>
        <v>1.1496261254387306</v>
      </c>
      <c r="AV55" s="4">
        <f t="shared" si="32"/>
        <v>0.59407378715987247</v>
      </c>
      <c r="AW55" s="4">
        <v>0.42</v>
      </c>
      <c r="AX55" s="4">
        <v>1.6202000000000001</v>
      </c>
      <c r="AY55" s="4">
        <v>1.7096</v>
      </c>
      <c r="AZ55" s="4">
        <v>1.3685</v>
      </c>
      <c r="BA55" s="4">
        <v>2.0160999999999998</v>
      </c>
      <c r="BB55" s="4">
        <v>1.2475000000000001</v>
      </c>
      <c r="BC55" s="4">
        <v>1.6273</v>
      </c>
      <c r="BD55" s="4">
        <v>0.15873999999999999</v>
      </c>
      <c r="BE55" s="4">
        <v>0.2802</v>
      </c>
      <c r="BF55" s="4">
        <v>0.27082000000000001</v>
      </c>
      <c r="BG55" s="4">
        <v>0.37840000000000001</v>
      </c>
      <c r="BH55" s="4">
        <v>0.12329</v>
      </c>
      <c r="BI55" s="4">
        <v>0.20777000000000001</v>
      </c>
      <c r="BJ55" s="4">
        <f t="shared" si="33"/>
        <v>0.7651505606652389</v>
      </c>
      <c r="BK55" s="4">
        <f t="shared" si="34"/>
        <v>0.39723801787164903</v>
      </c>
      <c r="BL55" s="4">
        <f t="shared" si="35"/>
        <v>0.68521372374077383</v>
      </c>
      <c r="BM55" s="4">
        <f t="shared" si="13"/>
        <v>0.5077063940180071</v>
      </c>
      <c r="BN55" s="4">
        <f t="shared" si="14"/>
        <v>-0.3205551414474852</v>
      </c>
      <c r="BO55" s="4">
        <f t="shared" si="15"/>
        <v>0.91343081243342716</v>
      </c>
      <c r="BP55" s="4">
        <f t="shared" si="16"/>
        <v>0.16279917385493858</v>
      </c>
    </row>
    <row r="56" spans="1:68" s="5" customFormat="1" ht="12" x14ac:dyDescent="0.2">
      <c r="A56" s="5" t="s">
        <v>125</v>
      </c>
      <c r="B56" s="5">
        <v>1</v>
      </c>
      <c r="C56" s="5" t="s">
        <v>36</v>
      </c>
      <c r="D56" s="5" t="s">
        <v>126</v>
      </c>
      <c r="E56" s="5" t="s">
        <v>173</v>
      </c>
      <c r="F56" s="5">
        <v>23</v>
      </c>
      <c r="G56" s="5" t="s">
        <v>27</v>
      </c>
      <c r="H56" s="2" t="s">
        <v>165</v>
      </c>
      <c r="I56" s="4">
        <v>0.72221999999999997</v>
      </c>
      <c r="J56" s="4">
        <v>0.80952000000000002</v>
      </c>
      <c r="K56" s="4">
        <v>1</v>
      </c>
      <c r="L56" s="4">
        <v>0.80952000000000002</v>
      </c>
      <c r="M56" s="4">
        <f>AVERAGE(I56:L56)</f>
        <v>0.83531500000000003</v>
      </c>
      <c r="N56" s="4">
        <v>1.1000000000000001</v>
      </c>
      <c r="O56" s="4">
        <v>2.1</v>
      </c>
      <c r="P56" s="4">
        <v>3.1</v>
      </c>
      <c r="Q56" s="4">
        <v>4.0999999999999996</v>
      </c>
      <c r="R56" s="4">
        <v>5.0999999999999996</v>
      </c>
      <c r="S56" s="3">
        <v>2.1947000000000001</v>
      </c>
      <c r="T56" s="3">
        <v>2.1697000000000002</v>
      </c>
      <c r="U56" s="3">
        <v>1.6224000000000001</v>
      </c>
      <c r="V56" s="3">
        <v>1.8951</v>
      </c>
      <c r="W56" s="3">
        <v>1.3416999999999999</v>
      </c>
      <c r="X56" s="3">
        <v>1.6652</v>
      </c>
      <c r="Y56" s="4">
        <v>1.05</v>
      </c>
      <c r="Z56" s="4">
        <v>2.0499999999999998</v>
      </c>
      <c r="AA56" s="4">
        <v>3.05</v>
      </c>
      <c r="AB56" s="4">
        <f t="shared" si="42"/>
        <v>-1.1391078507313024E-2</v>
      </c>
      <c r="AC56" s="4">
        <f t="shared" si="43"/>
        <v>0.16808431952662728</v>
      </c>
      <c r="AD56" s="4">
        <f t="shared" si="44"/>
        <v>0.2411120220615639</v>
      </c>
      <c r="AE56" s="3">
        <v>0.25</v>
      </c>
      <c r="AF56" s="3">
        <v>0.2</v>
      </c>
      <c r="AG56" s="3">
        <v>0.1</v>
      </c>
      <c r="AH56" s="3">
        <v>0.1</v>
      </c>
      <c r="AI56" s="3">
        <v>0.1</v>
      </c>
      <c r="AJ56" s="3">
        <v>0.35</v>
      </c>
      <c r="AK56" s="4">
        <f t="shared" ref="AK56" si="45">(AF56-AE56)</f>
        <v>-4.9999999999999989E-2</v>
      </c>
      <c r="AL56" s="4">
        <f t="shared" ref="AL56" si="46">(AH56-AG56)</f>
        <v>0</v>
      </c>
      <c r="AM56" s="4">
        <f t="shared" ref="AM56" si="47">(AJ56-AI56)</f>
        <v>0.24999999999999997</v>
      </c>
      <c r="AN56" s="4">
        <v>1.0728</v>
      </c>
      <c r="AO56" s="4">
        <v>0.85343000000000002</v>
      </c>
      <c r="AP56" s="4">
        <v>0.53988999999999998</v>
      </c>
      <c r="AQ56" s="4">
        <v>0.62504000000000004</v>
      </c>
      <c r="AR56" s="4">
        <v>0.36856</v>
      </c>
      <c r="AS56" s="4">
        <v>0.60828000000000004</v>
      </c>
      <c r="AT56" s="4">
        <f t="shared" si="30"/>
        <v>-0.20448359433258756</v>
      </c>
      <c r="AU56" s="4">
        <f t="shared" si="31"/>
        <v>0.15771731278593792</v>
      </c>
      <c r="AV56" s="4">
        <f t="shared" si="32"/>
        <v>0.65042326893857183</v>
      </c>
      <c r="AW56" s="4">
        <v>0.24</v>
      </c>
      <c r="AX56" s="4">
        <v>3.2675999999999998</v>
      </c>
      <c r="AY56" s="4">
        <v>3.0230999999999999</v>
      </c>
      <c r="AZ56" s="4">
        <v>2.1623000000000001</v>
      </c>
      <c r="BA56" s="4">
        <v>2.5202</v>
      </c>
      <c r="BB56" s="4">
        <v>1.7102999999999999</v>
      </c>
      <c r="BC56" s="4">
        <v>2.2734999999999999</v>
      </c>
      <c r="BD56" s="4">
        <v>0.73299000000000003</v>
      </c>
      <c r="BE56" s="4">
        <v>0.71311000000000002</v>
      </c>
      <c r="BF56" s="4">
        <v>0.48470999999999997</v>
      </c>
      <c r="BG56" s="4">
        <v>0.47543000000000002</v>
      </c>
      <c r="BH56" s="4">
        <v>0.24797</v>
      </c>
      <c r="BI56" s="4">
        <v>0.33309</v>
      </c>
      <c r="BJ56" s="4">
        <f t="shared" si="33"/>
        <v>-2.712178883750116E-2</v>
      </c>
      <c r="BK56" s="4">
        <f t="shared" si="34"/>
        <v>-1.9145468424418666E-2</v>
      </c>
      <c r="BL56" s="4">
        <f t="shared" si="35"/>
        <v>0.34326733072549098</v>
      </c>
      <c r="BM56" s="4">
        <f t="shared" si="13"/>
        <v>0.98707144047861606</v>
      </c>
      <c r="BN56" s="4">
        <f t="shared" si="14"/>
        <v>0.36540061436068094</v>
      </c>
      <c r="BO56" s="4">
        <f t="shared" si="15"/>
        <v>1.9107879314087257</v>
      </c>
      <c r="BP56" s="4">
        <f t="shared" si="16"/>
        <v>0.40302163477345943</v>
      </c>
    </row>
    <row r="57" spans="1:68" s="5" customFormat="1" ht="12" x14ac:dyDescent="0.2">
      <c r="A57" s="5" t="s">
        <v>136</v>
      </c>
      <c r="H57" s="5" t="s">
        <v>136</v>
      </c>
      <c r="I57" s="4">
        <f>AVERAGE(I31:I56)</f>
        <v>0.7164226923076924</v>
      </c>
      <c r="J57" s="4">
        <f t="shared" ref="J57:BL57" si="48">AVERAGE(J31:J56)</f>
        <v>0.78327307692307691</v>
      </c>
      <c r="K57" s="4">
        <f t="shared" si="48"/>
        <v>0.85811999999999977</v>
      </c>
      <c r="L57" s="4">
        <f t="shared" si="48"/>
        <v>0.86227076923076951</v>
      </c>
      <c r="M57" s="4">
        <f>AVERAGE(M31:M56)</f>
        <v>0.80502163461538478</v>
      </c>
      <c r="N57" s="4"/>
      <c r="O57" s="4"/>
      <c r="P57" s="4"/>
      <c r="Q57" s="4"/>
      <c r="R57" s="4"/>
      <c r="S57" s="4">
        <f t="shared" si="48"/>
        <v>1.9998961538461537</v>
      </c>
      <c r="T57" s="4">
        <f t="shared" si="48"/>
        <v>2.0331999999999999</v>
      </c>
      <c r="U57" s="4">
        <f t="shared" si="48"/>
        <v>1.5570888461538459</v>
      </c>
      <c r="V57" s="4">
        <f t="shared" si="48"/>
        <v>1.7580580769230774</v>
      </c>
      <c r="W57" s="4">
        <f t="shared" si="48"/>
        <v>1.4594134615384615</v>
      </c>
      <c r="X57" s="4">
        <f t="shared" si="48"/>
        <v>1.5835184615384617</v>
      </c>
      <c r="Y57" s="4"/>
      <c r="Z57" s="4"/>
      <c r="AA57" s="4"/>
      <c r="AB57" s="4">
        <f t="shared" ref="AB57:AD57" si="49">AVERAGE(AB31:AB56)</f>
        <v>1.6667174424351314E-2</v>
      </c>
      <c r="AC57" s="4">
        <f t="shared" si="49"/>
        <v>0.13738170682039347</v>
      </c>
      <c r="AD57" s="4">
        <f t="shared" si="49"/>
        <v>0.10050566629149439</v>
      </c>
      <c r="AE57" s="4">
        <f t="shared" si="48"/>
        <v>0.27692307692307688</v>
      </c>
      <c r="AF57" s="4">
        <f t="shared" si="48"/>
        <v>0.32115384615384612</v>
      </c>
      <c r="AG57" s="4">
        <f t="shared" si="48"/>
        <v>0.16538461538461538</v>
      </c>
      <c r="AH57" s="4">
        <f t="shared" si="48"/>
        <v>0.2557692307692308</v>
      </c>
      <c r="AI57" s="4">
        <f t="shared" si="48"/>
        <v>0.15576923076923077</v>
      </c>
      <c r="AJ57" s="4">
        <f t="shared" si="48"/>
        <v>0.20192307692307684</v>
      </c>
      <c r="AK57" s="4">
        <f t="shared" ref="AK57:AM57" si="50">AVERAGE(AK31:AK56)</f>
        <v>4.4230769230769226E-2</v>
      </c>
      <c r="AL57" s="4">
        <f t="shared" si="50"/>
        <v>9.0384615384615383E-2</v>
      </c>
      <c r="AM57" s="4">
        <f t="shared" si="50"/>
        <v>4.6153846153846163E-2</v>
      </c>
      <c r="AN57" s="4">
        <f t="shared" si="48"/>
        <v>0.90065538461538452</v>
      </c>
      <c r="AO57" s="4">
        <f t="shared" si="48"/>
        <v>0.88509884615384626</v>
      </c>
      <c r="AP57" s="4">
        <f t="shared" si="48"/>
        <v>0.63278038461538455</v>
      </c>
      <c r="AQ57" s="4">
        <f t="shared" si="48"/>
        <v>0.75058846153846137</v>
      </c>
      <c r="AR57" s="4">
        <f t="shared" si="48"/>
        <v>0.56461192307692309</v>
      </c>
      <c r="AS57" s="4">
        <f t="shared" si="48"/>
        <v>0.66035115384615384</v>
      </c>
      <c r="AT57" s="4">
        <f t="shared" ref="AT57:AV57" si="51">AVERAGE(AT31:AT56)</f>
        <v>-1.7487480752466242E-2</v>
      </c>
      <c r="AU57" s="4">
        <f t="shared" si="51"/>
        <v>0.23826410738088241</v>
      </c>
      <c r="AV57" s="4">
        <f t="shared" si="51"/>
        <v>0.21044874370321984</v>
      </c>
      <c r="AW57" s="6">
        <f t="shared" ref="AW57" si="52">AVERAGE(AW31:AW56)</f>
        <v>0.23884615384615385</v>
      </c>
      <c r="AX57" s="4">
        <f t="shared" si="48"/>
        <v>2.9005653846153852</v>
      </c>
      <c r="AY57" s="4">
        <f t="shared" si="48"/>
        <v>2.9182999999999999</v>
      </c>
      <c r="AZ57" s="4">
        <f t="shared" si="48"/>
        <v>2.1898730769230772</v>
      </c>
      <c r="BA57" s="4">
        <f t="shared" si="48"/>
        <v>2.5086423076923077</v>
      </c>
      <c r="BB57" s="4">
        <f t="shared" si="48"/>
        <v>2.0240253846153848</v>
      </c>
      <c r="BC57" s="4">
        <f t="shared" si="48"/>
        <v>2.2438846153846153</v>
      </c>
      <c r="BD57" s="4">
        <f t="shared" si="48"/>
        <v>0.49721846153846161</v>
      </c>
      <c r="BE57" s="4">
        <f t="shared" si="48"/>
        <v>0.6016023076923076</v>
      </c>
      <c r="BF57" s="4">
        <f t="shared" si="48"/>
        <v>0.34857823076923072</v>
      </c>
      <c r="BG57" s="4">
        <f t="shared" si="48"/>
        <v>0.49909961538461534</v>
      </c>
      <c r="BH57" s="4">
        <f t="shared" si="48"/>
        <v>0.30740938461538458</v>
      </c>
      <c r="BI57" s="4">
        <f t="shared" si="48"/>
        <v>0.32787357692307695</v>
      </c>
      <c r="BJ57" s="4">
        <f t="shared" si="48"/>
        <v>0.20871946719835957</v>
      </c>
      <c r="BK57" s="4">
        <f t="shared" si="48"/>
        <v>0.69225933237046611</v>
      </c>
      <c r="BL57" s="4">
        <f t="shared" si="48"/>
        <v>0.24073973431870868</v>
      </c>
      <c r="BM57" s="6">
        <f t="shared" ref="BM57:BP57" si="53">AVERAGE(BM31:BM56)</f>
        <v>0.47545081423552432</v>
      </c>
      <c r="BN57" s="6">
        <f t="shared" si="53"/>
        <v>0.18651021912755908</v>
      </c>
      <c r="BO57" s="6">
        <f t="shared" si="53"/>
        <v>0.7098639948378237</v>
      </c>
      <c r="BP57" s="6">
        <f t="shared" si="53"/>
        <v>0.41192727636569348</v>
      </c>
    </row>
    <row r="58" spans="1:68" s="5" customFormat="1" ht="12" x14ac:dyDescent="0.2">
      <c r="A58" s="5" t="s">
        <v>137</v>
      </c>
      <c r="H58" s="5" t="s">
        <v>172</v>
      </c>
      <c r="I58" s="4">
        <f>STDEV(I31:I56)/SQRT(COUNT(I31:I56))*2.06</f>
        <v>4.5101326065822886E-2</v>
      </c>
      <c r="J58" s="4">
        <f>STDEV(J31:J56)/SQRT(COUNT(J31:J56))*2.06</f>
        <v>5.2602266504049727E-2</v>
      </c>
      <c r="K58" s="4">
        <f>STDEV(K31:K56)/SQRT(COUNT(K31:K56))*2.06</f>
        <v>5.3743019076313382E-2</v>
      </c>
      <c r="L58" s="4">
        <f>STDEV(L31:L56)/SQRT(COUNT(L31:L56))*2.06</f>
        <v>4.7443882907089001E-2</v>
      </c>
      <c r="M58" s="4">
        <f>STDEV(M31:M56)/SQRT(COUNT(M31:M56))*2.06</f>
        <v>3.6424403703544085E-2</v>
      </c>
      <c r="N58" s="4"/>
      <c r="O58" s="4"/>
      <c r="P58" s="4"/>
      <c r="Q58" s="4"/>
      <c r="R58" s="4"/>
      <c r="S58" s="4">
        <f t="shared" ref="S58:X58" si="54">STDEV(S31:S56)/SQRT(COUNT(S31:S56))*2.06</f>
        <v>0.25519812927675767</v>
      </c>
      <c r="T58" s="4">
        <f t="shared" si="54"/>
        <v>0.31351661198667985</v>
      </c>
      <c r="U58" s="4">
        <f t="shared" si="54"/>
        <v>0.19386022106068487</v>
      </c>
      <c r="V58" s="4">
        <f t="shared" si="54"/>
        <v>0.21378851547598682</v>
      </c>
      <c r="W58" s="4">
        <f t="shared" si="54"/>
        <v>0.17824355815376305</v>
      </c>
      <c r="X58" s="4">
        <f t="shared" si="54"/>
        <v>0.18058868351394791</v>
      </c>
      <c r="Y58" s="4"/>
      <c r="Z58" s="4"/>
      <c r="AA58" s="4"/>
      <c r="AB58" s="4">
        <f t="shared" ref="AB58:BP58" si="55">STDEV(AB31:AB56)/SQRT(COUNT(AB31:AB56))*2.06</f>
        <v>6.4383669797020662E-2</v>
      </c>
      <c r="AC58" s="4">
        <f t="shared" si="55"/>
        <v>5.777112581483821E-2</v>
      </c>
      <c r="AD58" s="4">
        <f t="shared" si="55"/>
        <v>5.124755028554423E-2</v>
      </c>
      <c r="AE58" s="4">
        <f t="shared" si="55"/>
        <v>6.3936825328883035E-2</v>
      </c>
      <c r="AF58" s="4">
        <f t="shared" si="55"/>
        <v>8.8543707991319609E-2</v>
      </c>
      <c r="AG58" s="4">
        <f t="shared" si="55"/>
        <v>4.9071933674517169E-2</v>
      </c>
      <c r="AH58" s="4">
        <f t="shared" si="55"/>
        <v>7.0746466656495963E-2</v>
      </c>
      <c r="AI58" s="4">
        <f t="shared" si="55"/>
        <v>5.2466086538700309E-2</v>
      </c>
      <c r="AJ58" s="4">
        <f t="shared" si="55"/>
        <v>7.2603231137447585E-2</v>
      </c>
      <c r="AK58" s="4">
        <f t="shared" si="55"/>
        <v>9.2183901930586176E-2</v>
      </c>
      <c r="AL58" s="4">
        <f t="shared" si="55"/>
        <v>5.9928008585449867E-2</v>
      </c>
      <c r="AM58" s="4">
        <f t="shared" si="55"/>
        <v>5.9901815127935E-2</v>
      </c>
      <c r="AN58" s="4">
        <f t="shared" si="55"/>
        <v>0.12398614503776169</v>
      </c>
      <c r="AO58" s="4">
        <f t="shared" si="55"/>
        <v>0.13259199187923448</v>
      </c>
      <c r="AP58" s="4">
        <f t="shared" si="55"/>
        <v>9.6733672162725326E-2</v>
      </c>
      <c r="AQ58" s="4">
        <f t="shared" si="55"/>
        <v>9.3097218240383528E-2</v>
      </c>
      <c r="AR58" s="4">
        <f t="shared" si="55"/>
        <v>9.2005869456018408E-2</v>
      </c>
      <c r="AS58" s="4">
        <f t="shared" si="55"/>
        <v>0.11295134881047414</v>
      </c>
      <c r="AT58" s="4">
        <f t="shared" si="55"/>
        <v>8.6595087716700964E-2</v>
      </c>
      <c r="AU58" s="4">
        <f t="shared" si="55"/>
        <v>0.11974383847110372</v>
      </c>
      <c r="AV58" s="4">
        <f t="shared" si="55"/>
        <v>0.14743829904181838</v>
      </c>
      <c r="AW58" s="6">
        <f t="shared" si="55"/>
        <v>4.5583245676350588E-2</v>
      </c>
      <c r="AX58" s="4">
        <f t="shared" si="55"/>
        <v>0.34545246646366962</v>
      </c>
      <c r="AY58" s="4">
        <f t="shared" si="55"/>
        <v>0.40546363969347132</v>
      </c>
      <c r="AZ58" s="4">
        <f t="shared" si="55"/>
        <v>0.27258521758180082</v>
      </c>
      <c r="BA58" s="4">
        <f t="shared" si="55"/>
        <v>0.27541794780478407</v>
      </c>
      <c r="BB58" s="4">
        <f t="shared" si="55"/>
        <v>0.25050071479686853</v>
      </c>
      <c r="BC58" s="4">
        <f t="shared" si="55"/>
        <v>0.26629423266271401</v>
      </c>
      <c r="BD58" s="4">
        <f t="shared" si="55"/>
        <v>0.10200972055428419</v>
      </c>
      <c r="BE58" s="4">
        <f t="shared" si="55"/>
        <v>0.19220678314510131</v>
      </c>
      <c r="BF58" s="4">
        <f t="shared" si="55"/>
        <v>7.3069866443960449E-2</v>
      </c>
      <c r="BG58" s="4">
        <f t="shared" si="55"/>
        <v>0.14249703384439896</v>
      </c>
      <c r="BH58" s="4">
        <f t="shared" si="55"/>
        <v>8.2573224613026547E-2</v>
      </c>
      <c r="BI58" s="4">
        <f t="shared" si="55"/>
        <v>7.4590204377380218E-2</v>
      </c>
      <c r="BJ58" s="4">
        <f t="shared" si="55"/>
        <v>0.16905001568027961</v>
      </c>
      <c r="BK58" s="4">
        <f t="shared" si="55"/>
        <v>0.62716811533154093</v>
      </c>
      <c r="BL58" s="4">
        <f t="shared" si="55"/>
        <v>0.23622867630233318</v>
      </c>
      <c r="BM58" s="6">
        <f t="shared" si="55"/>
        <v>0.14142010988251105</v>
      </c>
      <c r="BN58" s="6">
        <f t="shared" si="55"/>
        <v>0.12715521930506207</v>
      </c>
      <c r="BO58" s="6">
        <f t="shared" si="55"/>
        <v>0.22666660107682152</v>
      </c>
      <c r="BP58" s="6">
        <f t="shared" si="55"/>
        <v>0.18390165633438482</v>
      </c>
    </row>
    <row r="59" spans="1:68" s="5" customFormat="1" ht="12" x14ac:dyDescent="0.2">
      <c r="G59" s="5" t="s">
        <v>147</v>
      </c>
      <c r="I59" s="4">
        <f>MIN(I31:I56)</f>
        <v>0.54444000000000004</v>
      </c>
      <c r="J59" s="4">
        <f>MIN(J31:J56)</f>
        <v>0.57142999999999999</v>
      </c>
      <c r="K59" s="4">
        <f>MIN(K31:K56)</f>
        <v>0.57142999999999999</v>
      </c>
      <c r="L59" s="4">
        <f>MIN(L31:L56)</f>
        <v>0.65713999999999995</v>
      </c>
      <c r="AT59" s="5" t="s">
        <v>161</v>
      </c>
      <c r="AU59" s="8">
        <v>0.23927000000000001</v>
      </c>
      <c r="AW59" s="11"/>
    </row>
    <row r="60" spans="1:68" s="5" customFormat="1" ht="12" x14ac:dyDescent="0.2">
      <c r="G60" s="5" t="s">
        <v>148</v>
      </c>
      <c r="I60" s="4">
        <f>MAX(I31:I56)</f>
        <v>0.89683000000000002</v>
      </c>
      <c r="J60" s="4">
        <f>MAX(J31:J56)</f>
        <v>1</v>
      </c>
      <c r="K60" s="4">
        <f>MAX(K31:K56)</f>
        <v>1</v>
      </c>
      <c r="L60" s="4">
        <f>MAX(L31:L56)</f>
        <v>1</v>
      </c>
      <c r="AT60" s="5" t="s">
        <v>162</v>
      </c>
      <c r="AU60" s="6">
        <f>0.05948*2.06</f>
        <v>0.12252879999999999</v>
      </c>
      <c r="AW60" s="11"/>
    </row>
    <row r="61" spans="1:68" s="1" customFormat="1" x14ac:dyDescent="0.25"/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Dace</dc:creator>
  <cp:lastModifiedBy>Dace</cp:lastModifiedBy>
  <dcterms:created xsi:type="dcterms:W3CDTF">2016-06-06T20:55:53Z</dcterms:created>
  <dcterms:modified xsi:type="dcterms:W3CDTF">2017-10-22T19:37:03Z</dcterms:modified>
</cp:coreProperties>
</file>