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210" windowWidth="19080" windowHeight="8415"/>
  </bookViews>
  <sheets>
    <sheet name="Sheet1" sheetId="1" r:id="rId1"/>
    <sheet name="Sheet2" sheetId="2" r:id="rId2"/>
    <sheet name="Sheet3" sheetId="3" r:id="rId3"/>
  </sheets>
  <definedNames>
    <definedName name="Module" localSheetId="1">Sheet2!$A$1:$C$72</definedName>
  </definedNames>
  <calcPr calcId="144315"/>
</workbook>
</file>

<file path=xl/calcChain.xml><?xml version="1.0" encoding="utf-8"?>
<calcChain xmlns="http://schemas.openxmlformats.org/spreadsheetml/2006/main">
  <c r="B33" i="1" l="1"/>
  <c r="B16" i="1"/>
  <c r="B38" i="1"/>
  <c r="B37" i="1"/>
  <c r="B30" i="1"/>
  <c r="B31" i="1"/>
  <c r="B6" i="1"/>
  <c r="B12" i="1"/>
  <c r="B13" i="1"/>
  <c r="B25" i="1"/>
  <c r="B28" i="1"/>
  <c r="B27" i="1"/>
  <c r="B26" i="1"/>
  <c r="B21" i="1"/>
  <c r="B24" i="1"/>
  <c r="B23" i="1"/>
  <c r="B22" i="1"/>
  <c r="B11" i="1"/>
  <c r="B9" i="1"/>
  <c r="B18" i="1" s="1"/>
  <c r="B4" i="1"/>
  <c r="B15" i="1" s="1"/>
  <c r="B8" i="1"/>
  <c r="B19" i="1" s="1"/>
  <c r="B5" i="1"/>
  <c r="B17" i="1" s="1"/>
  <c r="B3" i="1"/>
  <c r="B35" i="1" l="1"/>
</calcChain>
</file>

<file path=xl/connections.xml><?xml version="1.0" encoding="utf-8"?>
<connections xmlns="http://schemas.openxmlformats.org/spreadsheetml/2006/main">
  <connection id="1" name="Module" type="6" refreshedVersion="4" background="1" saveData="1">
    <textPr codePage="866" sourceFile="D:\Nute\Module\Module.lst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<sst xmlns="http://schemas.openxmlformats.org/spreadsheetml/2006/main" count="222" uniqueCount="174">
  <si>
    <t>Компонент</t>
  </si>
  <si>
    <t>Кол-во</t>
  </si>
  <si>
    <t>Цена</t>
  </si>
  <si>
    <t>Сумма</t>
  </si>
  <si>
    <t>Где заказать</t>
  </si>
  <si>
    <t>Печатная плата Module 1.0</t>
  </si>
  <si>
    <t>Резонит</t>
  </si>
  <si>
    <t>Примечание</t>
  </si>
  <si>
    <t>К Крэйлу</t>
  </si>
  <si>
    <t>Микросхемы</t>
  </si>
  <si>
    <t>Транзисторы</t>
  </si>
  <si>
    <t>Диоды</t>
  </si>
  <si>
    <t>Резисторы</t>
  </si>
  <si>
    <t>Конденсаторы</t>
  </si>
  <si>
    <t>Индуктивности</t>
  </si>
  <si>
    <t>Разъемы</t>
  </si>
  <si>
    <t>Конструктивные элементы</t>
  </si>
  <si>
    <t>LTC4054</t>
  </si>
  <si>
    <t>IRLML6302</t>
  </si>
  <si>
    <t>Кварцы</t>
  </si>
  <si>
    <t>56 кОм 0603</t>
  </si>
  <si>
    <t>100 Ом 0603</t>
  </si>
  <si>
    <t>IRLMS6702</t>
  </si>
  <si>
    <t>Устройство</t>
  </si>
  <si>
    <t>Передатчики</t>
  </si>
  <si>
    <t>Кинжалы</t>
  </si>
  <si>
    <t>Вибраторы</t>
  </si>
  <si>
    <t>Ревелки</t>
  </si>
  <si>
    <t>Кольца</t>
  </si>
  <si>
    <t>Измерять батарею</t>
  </si>
  <si>
    <t>Управлять нагрузкой</t>
  </si>
  <si>
    <t>CC1101****</t>
  </si>
  <si>
    <t>LTC4054****</t>
  </si>
  <si>
    <t>AAT3221****-3.3****</t>
  </si>
  <si>
    <t>10MQ060N****</t>
  </si>
  <si>
    <t>Стабилизатор 3.3В</t>
  </si>
  <si>
    <t>Зарядка Li-Ion</t>
  </si>
  <si>
    <t>Трансивер</t>
  </si>
  <si>
    <t>Контроллер</t>
  </si>
  <si>
    <t>Светодиод, измеритель бат.</t>
  </si>
  <si>
    <t>Синие диоды, зарядка, USB, управление ШИМ</t>
  </si>
  <si>
    <t>Мотор, измеритель бат., светодиод</t>
  </si>
  <si>
    <t>Драйвер Hi, измеритель бат., светодиод</t>
  </si>
  <si>
    <t>50 м</t>
  </si>
  <si>
    <t>ref</t>
  </si>
  <si>
    <t>value</t>
  </si>
  <si>
    <t>datasheet</t>
  </si>
  <si>
    <t>C1</t>
  </si>
  <si>
    <t>0.1u</t>
  </si>
  <si>
    <t>C2</t>
  </si>
  <si>
    <t>C3</t>
  </si>
  <si>
    <t>C4</t>
  </si>
  <si>
    <t>C5</t>
  </si>
  <si>
    <t>C6</t>
  </si>
  <si>
    <t>27pF</t>
  </si>
  <si>
    <t>C7</t>
  </si>
  <si>
    <t>C8</t>
  </si>
  <si>
    <t>C9</t>
  </si>
  <si>
    <t>10u</t>
  </si>
  <si>
    <t>C10</t>
  </si>
  <si>
    <t>1u</t>
  </si>
  <si>
    <t>C11</t>
  </si>
  <si>
    <t>C41</t>
  </si>
  <si>
    <t>C51</t>
  </si>
  <si>
    <t>C91</t>
  </si>
  <si>
    <t>10nF</t>
  </si>
  <si>
    <t>C111</t>
  </si>
  <si>
    <t>220pF</t>
  </si>
  <si>
    <t>C121</t>
  </si>
  <si>
    <t>6.8pF</t>
  </si>
  <si>
    <t>C122</t>
  </si>
  <si>
    <t>12pF</t>
  </si>
  <si>
    <t>C123</t>
  </si>
  <si>
    <t>C124</t>
  </si>
  <si>
    <t>C125</t>
  </si>
  <si>
    <t>C131</t>
  </si>
  <si>
    <t>C141</t>
  </si>
  <si>
    <t>C151</t>
  </si>
  <si>
    <t>C181</t>
  </si>
  <si>
    <t>D2</t>
  </si>
  <si>
    <t>LED_2COLOR</t>
  </si>
  <si>
    <t>D3</t>
  </si>
  <si>
    <t>D_SHOTTKY</t>
  </si>
  <si>
    <t>DA1</t>
  </si>
  <si>
    <t>DA2</t>
  </si>
  <si>
    <t>AAT3221</t>
  </si>
  <si>
    <t>DD1</t>
  </si>
  <si>
    <t>ATMEGA324</t>
  </si>
  <si>
    <t>DD2</t>
  </si>
  <si>
    <t>CC1101</t>
  </si>
  <si>
    <t>HOLE1</t>
  </si>
  <si>
    <t>HOLE_METALLED</t>
  </si>
  <si>
    <t>HOLE2</t>
  </si>
  <si>
    <t>L121</t>
  </si>
  <si>
    <t>33nH</t>
  </si>
  <si>
    <t>L122</t>
  </si>
  <si>
    <t>18nH</t>
  </si>
  <si>
    <t>L123</t>
  </si>
  <si>
    <t>L131</t>
  </si>
  <si>
    <t>M1</t>
  </si>
  <si>
    <t>MOTOR</t>
  </si>
  <si>
    <t>Q1</t>
  </si>
  <si>
    <t>Q2</t>
  </si>
  <si>
    <t>IRLMS1503</t>
  </si>
  <si>
    <t>Q3</t>
  </si>
  <si>
    <t>R1</t>
  </si>
  <si>
    <t>2k</t>
  </si>
  <si>
    <t>R2</t>
  </si>
  <si>
    <t>10k</t>
  </si>
  <si>
    <t>R3</t>
  </si>
  <si>
    <t>R4</t>
  </si>
  <si>
    <t>R5</t>
  </si>
  <si>
    <t>100k</t>
  </si>
  <si>
    <t>R6</t>
  </si>
  <si>
    <t>R7</t>
  </si>
  <si>
    <t>R8</t>
  </si>
  <si>
    <t>R9</t>
  </si>
  <si>
    <t>R171</t>
  </si>
  <si>
    <t>56k</t>
  </si>
  <si>
    <t>SW1</t>
  </si>
  <si>
    <t>PUSHBUTTON</t>
  </si>
  <si>
    <t>TP1</t>
  </si>
  <si>
    <t>TESTPOINT</t>
  </si>
  <si>
    <t>TP2</t>
  </si>
  <si>
    <t>TP3</t>
  </si>
  <si>
    <t>TP4</t>
  </si>
  <si>
    <t>TP5</t>
  </si>
  <si>
    <t>TP6</t>
  </si>
  <si>
    <t>XL1</t>
  </si>
  <si>
    <t>ATMEL_JTAG</t>
  </si>
  <si>
    <t>XL2</t>
  </si>
  <si>
    <t>PWRCONN</t>
  </si>
  <si>
    <t>XL3</t>
  </si>
  <si>
    <t>USB_MINI_B</t>
  </si>
  <si>
    <t>XL4</t>
  </si>
  <si>
    <t>CONN_2</t>
  </si>
  <si>
    <t>XL5</t>
  </si>
  <si>
    <t>CONN_3</t>
  </si>
  <si>
    <t>XL6</t>
  </si>
  <si>
    <t>XL7</t>
  </si>
  <si>
    <t>CONN_8</t>
  </si>
  <si>
    <t>XL8</t>
  </si>
  <si>
    <t>CONN_4</t>
  </si>
  <si>
    <t>XL10</t>
  </si>
  <si>
    <t>XL11</t>
  </si>
  <si>
    <t>CON1</t>
  </si>
  <si>
    <t>XL12</t>
  </si>
  <si>
    <t>XL13</t>
  </si>
  <si>
    <t>SMA_L</t>
  </si>
  <si>
    <t>XL14</t>
  </si>
  <si>
    <t>CONN_1</t>
  </si>
  <si>
    <t>XTAL1</t>
  </si>
  <si>
    <t>26MHz</t>
  </si>
  <si>
    <t>0.1u 0402</t>
  </si>
  <si>
    <t>10u 0805</t>
  </si>
  <si>
    <t>зарядка</t>
  </si>
  <si>
    <t>1u 0603</t>
  </si>
  <si>
    <t>10n 0402</t>
  </si>
  <si>
    <t>Светодиод SMD 0603 зеленый</t>
  </si>
  <si>
    <t>Светодиод SMD 0603 красный</t>
  </si>
  <si>
    <t>33 нГн 0402</t>
  </si>
  <si>
    <t>18 нГн 0402</t>
  </si>
  <si>
    <t>ATmega16A-**A****</t>
  </si>
  <si>
    <t>Мотор</t>
  </si>
  <si>
    <t>2кОм 0603</t>
  </si>
  <si>
    <t>100 кОм 0603</t>
  </si>
  <si>
    <t>UX60A-MB-5ST</t>
  </si>
  <si>
    <t>26 МГц размер 0532</t>
  </si>
  <si>
    <t>smd.ru</t>
  </si>
  <si>
    <t>10 кОм 0603</t>
  </si>
  <si>
    <t>27pF 0402 NPO</t>
  </si>
  <si>
    <t>220pF 0402 NPO</t>
  </si>
  <si>
    <t>6.8pF 0402 NPO</t>
  </si>
  <si>
    <t>12pF 0402 NPO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</si>
</sst>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0" xfId="1"/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  <xf numFmtId="0" fontId="3" fillId="4" borderId="5" xfId="3" applyBorder="1"/>
    <xf numFmtId="0" fontId="3" fillId="5" borderId="5" xfId="4" applyBorder="1"/>
    <xf numFmtId="0" fontId="3" fillId="6" borderId="5" xfId="5" applyBorder="1"/>
    <xf numFmtId="0" fontId="0" fillId="0" borderId="2" xfId="0" applyBorder="1"/>
    <xf numFmtId="0" fontId="3" fillId="8" borderId="5" xfId="7" applyBorder="1"/>
    <xf numFmtId="0" fontId="3" fillId="7" borderId="6" xfId="6" applyBorder="1"/>
    <xf numFmtId="0" fontId="0" fillId="9" borderId="0" xfId="0" applyFill="1"/>
    <xf numFmtId="0" fontId="3" fillId="0" borderId="0" xfId="1" applyFill="1"/>
    <xf numFmtId="0" fontId="0" fillId="0" borderId="0" xfId="0" applyFill="1"/>
    <xf numFmtId="0" fontId="0" fillId="10" borderId="0" xfId="0" applyFill="1"/>
    <xf numFmtId="0" fontId="0" fillId="11" borderId="0" xfId="0" applyFill="1"/>
    <xf numFmtId="0" fontId="1" fillId="0" borderId="0" xfId="1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8">
    <cellStyle name="60% - Accent1" xfId="1" builtinId="32"/>
    <cellStyle name="60% - Accent2" xfId="3" builtinId="36"/>
    <cellStyle name="60% - Accent3" xfId="4" builtinId="40"/>
    <cellStyle name="60% - Accent4" xfId="5" builtinId="44"/>
    <cellStyle name="60% - Accent5" xfId="6" builtinId="48"/>
    <cellStyle name="60% - Accent6" xfId="7" builtinId="52"/>
    <cellStyle name="Accent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odu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pane ySplit="1" topLeftCell="A2" activePane="bottomLeft" state="frozen"/>
      <selection pane="bottomLeft" activeCell="F27" sqref="F27"/>
    </sheetView>
  </sheetViews>
  <sheetFormatPr defaultRowHeight="15" x14ac:dyDescent="0.25"/>
  <cols>
    <col min="1" max="1" width="35.42578125" customWidth="1"/>
    <col min="5" max="5" width="12.85546875" customWidth="1"/>
    <col min="6" max="6" width="20.85546875" customWidth="1"/>
    <col min="7" max="7" width="15.140625" customWidth="1"/>
    <col min="8" max="8" width="9.7109375" customWidth="1"/>
    <col min="9" max="9" width="4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3" t="s">
        <v>23</v>
      </c>
      <c r="H1" s="4" t="s">
        <v>1</v>
      </c>
    </row>
    <row r="2" spans="1:10" s="2" customFormat="1" x14ac:dyDescent="0.25">
      <c r="A2" s="2" t="s">
        <v>9</v>
      </c>
      <c r="G2" s="5" t="s">
        <v>24</v>
      </c>
      <c r="H2" s="8">
        <v>30</v>
      </c>
      <c r="I2" s="16" t="s">
        <v>39</v>
      </c>
      <c r="J2" s="12"/>
    </row>
    <row r="3" spans="1:10" x14ac:dyDescent="0.25">
      <c r="A3" t="s">
        <v>162</v>
      </c>
      <c r="B3">
        <f>H2+H3+H4+H5+H6</f>
        <v>77</v>
      </c>
      <c r="F3" t="s">
        <v>38</v>
      </c>
      <c r="G3" s="6" t="s">
        <v>25</v>
      </c>
      <c r="H3" s="8">
        <v>12</v>
      </c>
      <c r="I3" s="13" t="s">
        <v>40</v>
      </c>
      <c r="J3" s="13"/>
    </row>
    <row r="4" spans="1:10" x14ac:dyDescent="0.25">
      <c r="A4" t="s">
        <v>31</v>
      </c>
      <c r="B4">
        <f>H2+H3+H4+H5+H6</f>
        <v>77</v>
      </c>
      <c r="F4" t="s">
        <v>37</v>
      </c>
      <c r="G4" s="7" t="s">
        <v>26</v>
      </c>
      <c r="H4" s="8">
        <v>15</v>
      </c>
      <c r="I4" s="13" t="s">
        <v>41</v>
      </c>
      <c r="J4" s="13"/>
    </row>
    <row r="5" spans="1:10" x14ac:dyDescent="0.25">
      <c r="A5" t="s">
        <v>32</v>
      </c>
      <c r="B5">
        <f>H3</f>
        <v>12</v>
      </c>
      <c r="F5" t="s">
        <v>36</v>
      </c>
      <c r="G5" s="9" t="s">
        <v>27</v>
      </c>
      <c r="H5" s="8">
        <v>10</v>
      </c>
      <c r="I5" s="13" t="s">
        <v>42</v>
      </c>
      <c r="J5" s="13"/>
    </row>
    <row r="6" spans="1:10" ht="15.75" thickBot="1" x14ac:dyDescent="0.3">
      <c r="A6" t="s">
        <v>33</v>
      </c>
      <c r="B6">
        <f>H2+H3+H4+H5+H6</f>
        <v>77</v>
      </c>
      <c r="F6" t="s">
        <v>35</v>
      </c>
      <c r="G6" s="10" t="s">
        <v>28</v>
      </c>
      <c r="H6" s="8">
        <v>10</v>
      </c>
      <c r="I6" s="13" t="s">
        <v>41</v>
      </c>
      <c r="J6" s="13" t="s">
        <v>43</v>
      </c>
    </row>
    <row r="7" spans="1:10" s="2" customFormat="1" x14ac:dyDescent="0.25">
      <c r="A7" s="2" t="s">
        <v>10</v>
      </c>
    </row>
    <row r="8" spans="1:10" x14ac:dyDescent="0.25">
      <c r="A8" t="s">
        <v>18</v>
      </c>
      <c r="B8">
        <f>H2+H4+H6</f>
        <v>55</v>
      </c>
      <c r="F8" t="s">
        <v>29</v>
      </c>
    </row>
    <row r="9" spans="1:10" x14ac:dyDescent="0.25">
      <c r="A9" t="s">
        <v>22</v>
      </c>
      <c r="B9">
        <f>H3+H4+H5+H6</f>
        <v>47</v>
      </c>
      <c r="F9" t="s">
        <v>30</v>
      </c>
    </row>
    <row r="10" spans="1:10" s="2" customFormat="1" x14ac:dyDescent="0.25">
      <c r="A10" s="2" t="s">
        <v>11</v>
      </c>
    </row>
    <row r="11" spans="1:10" x14ac:dyDescent="0.25">
      <c r="A11" t="s">
        <v>34</v>
      </c>
      <c r="B11">
        <f>H3+H4+H5+H6</f>
        <v>47</v>
      </c>
    </row>
    <row r="12" spans="1:10" x14ac:dyDescent="0.25">
      <c r="A12" t="s">
        <v>158</v>
      </c>
      <c r="B12">
        <f>H2+H6</f>
        <v>40</v>
      </c>
    </row>
    <row r="13" spans="1:10" x14ac:dyDescent="0.25">
      <c r="A13" t="s">
        <v>159</v>
      </c>
      <c r="B13">
        <f>H2+H4+H5</f>
        <v>55</v>
      </c>
    </row>
    <row r="14" spans="1:10" s="2" customFormat="1" x14ac:dyDescent="0.25">
      <c r="A14" s="2" t="s">
        <v>12</v>
      </c>
    </row>
    <row r="15" spans="1:10" x14ac:dyDescent="0.25">
      <c r="A15" t="s">
        <v>20</v>
      </c>
      <c r="B15">
        <f>B4</f>
        <v>77</v>
      </c>
      <c r="E15" t="s">
        <v>168</v>
      </c>
    </row>
    <row r="16" spans="1:10" x14ac:dyDescent="0.25">
      <c r="A16" t="s">
        <v>21</v>
      </c>
      <c r="B16">
        <f>2*H2+H4+H5+H6</f>
        <v>95</v>
      </c>
      <c r="E16" t="s">
        <v>168</v>
      </c>
    </row>
    <row r="17" spans="1:5" x14ac:dyDescent="0.25">
      <c r="A17" t="s">
        <v>164</v>
      </c>
      <c r="B17">
        <f>B5</f>
        <v>12</v>
      </c>
      <c r="E17" t="s">
        <v>168</v>
      </c>
    </row>
    <row r="18" spans="1:5" x14ac:dyDescent="0.25">
      <c r="A18" t="s">
        <v>165</v>
      </c>
      <c r="B18">
        <f>B9</f>
        <v>47</v>
      </c>
      <c r="E18" t="s">
        <v>168</v>
      </c>
    </row>
    <row r="19" spans="1:5" x14ac:dyDescent="0.25">
      <c r="A19" t="s">
        <v>169</v>
      </c>
      <c r="B19">
        <f>2*B8</f>
        <v>110</v>
      </c>
      <c r="E19" t="s">
        <v>168</v>
      </c>
    </row>
    <row r="20" spans="1:5" s="2" customFormat="1" x14ac:dyDescent="0.25">
      <c r="A20" s="2" t="s">
        <v>13</v>
      </c>
    </row>
    <row r="21" spans="1:5" x14ac:dyDescent="0.25">
      <c r="A21" t="s">
        <v>153</v>
      </c>
      <c r="B21">
        <f>(5+1+2)*(H2+H3+H4+H5+H6)</f>
        <v>616</v>
      </c>
      <c r="E21" t="s">
        <v>168</v>
      </c>
    </row>
    <row r="22" spans="1:5" x14ac:dyDescent="0.25">
      <c r="A22" t="s">
        <v>170</v>
      </c>
      <c r="B22">
        <f>2*(H2+H3+H4+H5+H6)</f>
        <v>154</v>
      </c>
      <c r="E22" t="s">
        <v>168</v>
      </c>
    </row>
    <row r="23" spans="1:5" x14ac:dyDescent="0.25">
      <c r="A23" t="s">
        <v>154</v>
      </c>
      <c r="B23">
        <f>1*(H2+H3+H4+H5+H6)</f>
        <v>77</v>
      </c>
      <c r="E23" t="s">
        <v>168</v>
      </c>
    </row>
    <row r="24" spans="1:5" x14ac:dyDescent="0.25">
      <c r="A24" t="s">
        <v>156</v>
      </c>
      <c r="B24">
        <f>1*(H2+H3+H4+H5+H6)+1*H3</f>
        <v>89</v>
      </c>
      <c r="E24" t="s">
        <v>168</v>
      </c>
    </row>
    <row r="25" spans="1:5" x14ac:dyDescent="0.25">
      <c r="A25" t="s">
        <v>157</v>
      </c>
      <c r="B25">
        <f>2*(H2+H3+H4+H5+H6)</f>
        <v>154</v>
      </c>
      <c r="E25" t="s">
        <v>168</v>
      </c>
    </row>
    <row r="26" spans="1:5" x14ac:dyDescent="0.25">
      <c r="A26" t="s">
        <v>171</v>
      </c>
      <c r="B26">
        <f>5*(H2+H3+H4+H5+H6)</f>
        <v>385</v>
      </c>
      <c r="E26" t="s">
        <v>168</v>
      </c>
    </row>
    <row r="27" spans="1:5" x14ac:dyDescent="0.25">
      <c r="A27" t="s">
        <v>172</v>
      </c>
      <c r="B27">
        <f>3*(H2+H3+H4+H5+H6)</f>
        <v>231</v>
      </c>
      <c r="E27" t="s">
        <v>168</v>
      </c>
    </row>
    <row r="28" spans="1:5" x14ac:dyDescent="0.25">
      <c r="A28" t="s">
        <v>173</v>
      </c>
      <c r="B28">
        <f>1*(H2+H3+H4+H5+H6)</f>
        <v>77</v>
      </c>
      <c r="E28" t="s">
        <v>168</v>
      </c>
    </row>
    <row r="29" spans="1:5" s="2" customFormat="1" x14ac:dyDescent="0.25">
      <c r="A29" s="2" t="s">
        <v>14</v>
      </c>
    </row>
    <row r="30" spans="1:5" x14ac:dyDescent="0.25">
      <c r="A30" t="s">
        <v>160</v>
      </c>
      <c r="B30">
        <f>3*(H2+H3+H4+H5+H6)</f>
        <v>231</v>
      </c>
    </row>
    <row r="31" spans="1:5" x14ac:dyDescent="0.25">
      <c r="A31" t="s">
        <v>161</v>
      </c>
      <c r="B31">
        <f>1*(H2+H3+H4+H5+H6)</f>
        <v>77</v>
      </c>
    </row>
    <row r="32" spans="1:5" s="2" customFormat="1" x14ac:dyDescent="0.25">
      <c r="A32" s="2" t="s">
        <v>15</v>
      </c>
    </row>
    <row r="33" spans="1:6" x14ac:dyDescent="0.25">
      <c r="A33" t="s">
        <v>166</v>
      </c>
      <c r="B33">
        <f>H3</f>
        <v>12</v>
      </c>
    </row>
    <row r="34" spans="1:6" s="2" customFormat="1" x14ac:dyDescent="0.25">
      <c r="A34" s="2" t="s">
        <v>19</v>
      </c>
    </row>
    <row r="35" spans="1:6" x14ac:dyDescent="0.25">
      <c r="A35" t="s">
        <v>167</v>
      </c>
      <c r="B35">
        <f>B4</f>
        <v>77</v>
      </c>
      <c r="E35" t="s">
        <v>168</v>
      </c>
    </row>
    <row r="36" spans="1:6" s="2" customFormat="1" x14ac:dyDescent="0.25">
      <c r="A36" s="2" t="s">
        <v>16</v>
      </c>
    </row>
    <row r="37" spans="1:6" x14ac:dyDescent="0.25">
      <c r="A37" t="s">
        <v>5</v>
      </c>
      <c r="B37">
        <f>H2+H3+H4+H5+H6</f>
        <v>77</v>
      </c>
      <c r="E37" t="s">
        <v>6</v>
      </c>
      <c r="F37" t="s">
        <v>8</v>
      </c>
    </row>
    <row r="38" spans="1:6" x14ac:dyDescent="0.25">
      <c r="A38" t="s">
        <v>163</v>
      </c>
      <c r="B38">
        <f>H4+H6</f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opLeftCell="A4" workbookViewId="0">
      <selection activeCell="B13" sqref="B13:B14"/>
    </sheetView>
  </sheetViews>
  <sheetFormatPr defaultRowHeight="15" x14ac:dyDescent="0.25"/>
  <cols>
    <col min="1" max="1" width="6.5703125" bestFit="1" customWidth="1"/>
    <col min="2" max="2" width="15.7109375" bestFit="1" customWidth="1"/>
    <col min="3" max="3" width="9.85546875" bestFit="1" customWidth="1"/>
  </cols>
  <sheetData>
    <row r="1" spans="1:3" x14ac:dyDescent="0.25">
      <c r="A1" t="s">
        <v>44</v>
      </c>
      <c r="B1" t="s">
        <v>45</v>
      </c>
      <c r="C1" t="s">
        <v>46</v>
      </c>
    </row>
    <row r="2" spans="1:3" x14ac:dyDescent="0.25">
      <c r="A2" t="s">
        <v>47</v>
      </c>
      <c r="B2" s="14" t="s">
        <v>48</v>
      </c>
    </row>
    <row r="3" spans="1:3" x14ac:dyDescent="0.25">
      <c r="A3" t="s">
        <v>49</v>
      </c>
      <c r="B3" s="14" t="s">
        <v>48</v>
      </c>
    </row>
    <row r="4" spans="1:3" x14ac:dyDescent="0.25">
      <c r="A4" t="s">
        <v>50</v>
      </c>
      <c r="B4" s="14" t="s">
        <v>48</v>
      </c>
    </row>
    <row r="5" spans="1:3" x14ac:dyDescent="0.25">
      <c r="A5" t="s">
        <v>51</v>
      </c>
      <c r="B5" s="14" t="s">
        <v>48</v>
      </c>
    </row>
    <row r="6" spans="1:3" x14ac:dyDescent="0.25">
      <c r="A6" t="s">
        <v>52</v>
      </c>
      <c r="B6" s="14" t="s">
        <v>48</v>
      </c>
    </row>
    <row r="7" spans="1:3" x14ac:dyDescent="0.25">
      <c r="A7" t="s">
        <v>53</v>
      </c>
      <c r="B7" s="14" t="s">
        <v>54</v>
      </c>
    </row>
    <row r="8" spans="1:3" x14ac:dyDescent="0.25">
      <c r="A8" t="s">
        <v>55</v>
      </c>
      <c r="B8" s="14" t="s">
        <v>54</v>
      </c>
    </row>
    <row r="9" spans="1:3" x14ac:dyDescent="0.25">
      <c r="A9" t="s">
        <v>56</v>
      </c>
      <c r="B9" s="14" t="s">
        <v>48</v>
      </c>
    </row>
    <row r="10" spans="1:3" x14ac:dyDescent="0.25">
      <c r="A10" t="s">
        <v>57</v>
      </c>
      <c r="B10" s="14" t="s">
        <v>58</v>
      </c>
    </row>
    <row r="11" spans="1:3" x14ac:dyDescent="0.25">
      <c r="A11" t="s">
        <v>59</v>
      </c>
      <c r="B11" s="11" t="s">
        <v>60</v>
      </c>
      <c r="C11" t="s">
        <v>155</v>
      </c>
    </row>
    <row r="12" spans="1:3" x14ac:dyDescent="0.25">
      <c r="A12" t="s">
        <v>61</v>
      </c>
      <c r="B12" s="15" t="s">
        <v>60</v>
      </c>
    </row>
    <row r="13" spans="1:3" x14ac:dyDescent="0.25">
      <c r="A13" t="s">
        <v>62</v>
      </c>
      <c r="B13" s="15" t="s">
        <v>48</v>
      </c>
    </row>
    <row r="14" spans="1:3" x14ac:dyDescent="0.25">
      <c r="A14" t="s">
        <v>63</v>
      </c>
      <c r="B14" s="15" t="s">
        <v>48</v>
      </c>
    </row>
    <row r="15" spans="1:3" x14ac:dyDescent="0.25">
      <c r="A15" t="s">
        <v>64</v>
      </c>
      <c r="B15" s="15" t="s">
        <v>65</v>
      </c>
    </row>
    <row r="16" spans="1:3" x14ac:dyDescent="0.25">
      <c r="A16" t="s">
        <v>66</v>
      </c>
      <c r="B16" s="15" t="s">
        <v>67</v>
      </c>
    </row>
    <row r="17" spans="1:2" x14ac:dyDescent="0.25">
      <c r="A17" t="s">
        <v>68</v>
      </c>
      <c r="B17" s="15" t="s">
        <v>69</v>
      </c>
    </row>
    <row r="18" spans="1:2" x14ac:dyDescent="0.25">
      <c r="A18" t="s">
        <v>70</v>
      </c>
      <c r="B18" s="15" t="s">
        <v>71</v>
      </c>
    </row>
    <row r="19" spans="1:2" x14ac:dyDescent="0.25">
      <c r="A19" t="s">
        <v>72</v>
      </c>
      <c r="B19" s="15" t="s">
        <v>69</v>
      </c>
    </row>
    <row r="20" spans="1:2" x14ac:dyDescent="0.25">
      <c r="A20" t="s">
        <v>73</v>
      </c>
      <c r="B20" s="15" t="s">
        <v>67</v>
      </c>
    </row>
    <row r="21" spans="1:2" x14ac:dyDescent="0.25">
      <c r="A21" t="s">
        <v>74</v>
      </c>
      <c r="B21" s="15" t="s">
        <v>67</v>
      </c>
    </row>
    <row r="22" spans="1:2" x14ac:dyDescent="0.25">
      <c r="A22" t="s">
        <v>75</v>
      </c>
      <c r="B22" s="15" t="s">
        <v>69</v>
      </c>
    </row>
    <row r="23" spans="1:2" x14ac:dyDescent="0.25">
      <c r="A23" t="s">
        <v>76</v>
      </c>
      <c r="B23" s="15" t="s">
        <v>65</v>
      </c>
    </row>
    <row r="24" spans="1:2" x14ac:dyDescent="0.25">
      <c r="A24" t="s">
        <v>77</v>
      </c>
      <c r="B24" s="15" t="s">
        <v>67</v>
      </c>
    </row>
    <row r="25" spans="1:2" x14ac:dyDescent="0.25">
      <c r="A25" t="s">
        <v>78</v>
      </c>
      <c r="B25" s="15" t="s">
        <v>67</v>
      </c>
    </row>
    <row r="26" spans="1:2" x14ac:dyDescent="0.25">
      <c r="A26" t="s">
        <v>79</v>
      </c>
      <c r="B26" s="11" t="s">
        <v>80</v>
      </c>
    </row>
    <row r="27" spans="1:2" x14ac:dyDescent="0.25">
      <c r="A27" t="s">
        <v>81</v>
      </c>
      <c r="B27" s="11" t="s">
        <v>82</v>
      </c>
    </row>
    <row r="28" spans="1:2" x14ac:dyDescent="0.25">
      <c r="A28" t="s">
        <v>83</v>
      </c>
      <c r="B28" s="11" t="s">
        <v>17</v>
      </c>
    </row>
    <row r="29" spans="1:2" x14ac:dyDescent="0.25">
      <c r="A29" t="s">
        <v>84</v>
      </c>
      <c r="B29" s="15" t="s">
        <v>85</v>
      </c>
    </row>
    <row r="30" spans="1:2" x14ac:dyDescent="0.25">
      <c r="A30" t="s">
        <v>86</v>
      </c>
      <c r="B30" t="s">
        <v>87</v>
      </c>
    </row>
    <row r="31" spans="1:2" x14ac:dyDescent="0.25">
      <c r="A31" t="s">
        <v>88</v>
      </c>
      <c r="B31" t="s">
        <v>89</v>
      </c>
    </row>
    <row r="32" spans="1:2" x14ac:dyDescent="0.25">
      <c r="A32" s="17" t="s">
        <v>90</v>
      </c>
      <c r="B32" s="17" t="s">
        <v>91</v>
      </c>
    </row>
    <row r="33" spans="1:2" x14ac:dyDescent="0.25">
      <c r="A33" s="17" t="s">
        <v>92</v>
      </c>
      <c r="B33" s="17" t="s">
        <v>91</v>
      </c>
    </row>
    <row r="34" spans="1:2" x14ac:dyDescent="0.25">
      <c r="A34" s="15" t="s">
        <v>93</v>
      </c>
      <c r="B34" s="15" t="s">
        <v>94</v>
      </c>
    </row>
    <row r="35" spans="1:2" x14ac:dyDescent="0.25">
      <c r="A35" s="15" t="s">
        <v>95</v>
      </c>
      <c r="B35" s="15" t="s">
        <v>96</v>
      </c>
    </row>
    <row r="36" spans="1:2" x14ac:dyDescent="0.25">
      <c r="A36" s="15" t="s">
        <v>97</v>
      </c>
      <c r="B36" s="15" t="s">
        <v>94</v>
      </c>
    </row>
    <row r="37" spans="1:2" x14ac:dyDescent="0.25">
      <c r="A37" s="15" t="s">
        <v>98</v>
      </c>
      <c r="B37" s="15" t="s">
        <v>94</v>
      </c>
    </row>
    <row r="38" spans="1:2" x14ac:dyDescent="0.25">
      <c r="A38" s="11" t="s">
        <v>99</v>
      </c>
      <c r="B38" s="11" t="s">
        <v>100</v>
      </c>
    </row>
    <row r="39" spans="1:2" x14ac:dyDescent="0.25">
      <c r="A39" s="11" t="s">
        <v>101</v>
      </c>
      <c r="B39" s="11" t="s">
        <v>22</v>
      </c>
    </row>
    <row r="40" spans="1:2" x14ac:dyDescent="0.25">
      <c r="A40" s="18" t="s">
        <v>102</v>
      </c>
      <c r="B40" s="18" t="s">
        <v>103</v>
      </c>
    </row>
    <row r="41" spans="1:2" x14ac:dyDescent="0.25">
      <c r="A41" s="11" t="s">
        <v>104</v>
      </c>
      <c r="B41" s="11" t="s">
        <v>18</v>
      </c>
    </row>
    <row r="42" spans="1:2" x14ac:dyDescent="0.25">
      <c r="A42" s="11" t="s">
        <v>105</v>
      </c>
      <c r="B42" s="11" t="s">
        <v>106</v>
      </c>
    </row>
    <row r="43" spans="1:2" x14ac:dyDescent="0.25">
      <c r="A43" s="11" t="s">
        <v>107</v>
      </c>
      <c r="B43" s="11" t="s">
        <v>108</v>
      </c>
    </row>
    <row r="44" spans="1:2" x14ac:dyDescent="0.25">
      <c r="A44" s="19" t="s">
        <v>109</v>
      </c>
      <c r="B44" s="19" t="s">
        <v>108</v>
      </c>
    </row>
    <row r="45" spans="1:2" x14ac:dyDescent="0.25">
      <c r="A45" s="19" t="s">
        <v>110</v>
      </c>
      <c r="B45" s="19" t="s">
        <v>108</v>
      </c>
    </row>
    <row r="46" spans="1:2" x14ac:dyDescent="0.25">
      <c r="A46" s="19" t="s">
        <v>111</v>
      </c>
      <c r="B46" s="19" t="s">
        <v>112</v>
      </c>
    </row>
    <row r="47" spans="1:2" x14ac:dyDescent="0.25">
      <c r="A47" s="11" t="s">
        <v>113</v>
      </c>
      <c r="B47" s="11" t="s">
        <v>112</v>
      </c>
    </row>
    <row r="48" spans="1:2" x14ac:dyDescent="0.25">
      <c r="A48" s="11" t="s">
        <v>114</v>
      </c>
      <c r="B48" s="11">
        <v>100</v>
      </c>
    </row>
    <row r="49" spans="1:2" x14ac:dyDescent="0.25">
      <c r="A49" s="11" t="s">
        <v>115</v>
      </c>
      <c r="B49" s="11">
        <v>100</v>
      </c>
    </row>
    <row r="50" spans="1:2" x14ac:dyDescent="0.25">
      <c r="A50" s="11" t="s">
        <v>116</v>
      </c>
      <c r="B50" s="11" t="s">
        <v>108</v>
      </c>
    </row>
    <row r="51" spans="1:2" x14ac:dyDescent="0.25">
      <c r="A51" s="15" t="s">
        <v>117</v>
      </c>
      <c r="B51" s="15" t="s">
        <v>118</v>
      </c>
    </row>
    <row r="52" spans="1:2" x14ac:dyDescent="0.25">
      <c r="A52" s="19" t="s">
        <v>119</v>
      </c>
      <c r="B52" s="19" t="s">
        <v>120</v>
      </c>
    </row>
    <row r="53" spans="1:2" x14ac:dyDescent="0.25">
      <c r="A53" s="17" t="s">
        <v>121</v>
      </c>
      <c r="B53" s="17" t="s">
        <v>122</v>
      </c>
    </row>
    <row r="54" spans="1:2" x14ac:dyDescent="0.25">
      <c r="A54" s="17" t="s">
        <v>123</v>
      </c>
      <c r="B54" s="17" t="s">
        <v>122</v>
      </c>
    </row>
    <row r="55" spans="1:2" x14ac:dyDescent="0.25">
      <c r="A55" s="17" t="s">
        <v>124</v>
      </c>
      <c r="B55" s="17" t="s">
        <v>122</v>
      </c>
    </row>
    <row r="56" spans="1:2" x14ac:dyDescent="0.25">
      <c r="A56" s="17" t="s">
        <v>125</v>
      </c>
      <c r="B56" s="17" t="s">
        <v>122</v>
      </c>
    </row>
    <row r="57" spans="1:2" x14ac:dyDescent="0.25">
      <c r="A57" s="17" t="s">
        <v>126</v>
      </c>
      <c r="B57" s="17" t="s">
        <v>122</v>
      </c>
    </row>
    <row r="58" spans="1:2" x14ac:dyDescent="0.25">
      <c r="A58" s="17" t="s">
        <v>127</v>
      </c>
      <c r="B58" s="17" t="s">
        <v>122</v>
      </c>
    </row>
    <row r="59" spans="1:2" x14ac:dyDescent="0.25">
      <c r="A59" s="17" t="s">
        <v>128</v>
      </c>
      <c r="B59" s="17" t="s">
        <v>129</v>
      </c>
    </row>
    <row r="60" spans="1:2" x14ac:dyDescent="0.25">
      <c r="A60" s="19" t="s">
        <v>130</v>
      </c>
      <c r="B60" s="19" t="s">
        <v>131</v>
      </c>
    </row>
    <row r="61" spans="1:2" x14ac:dyDescent="0.25">
      <c r="A61" s="11" t="s">
        <v>132</v>
      </c>
      <c r="B61" s="11" t="s">
        <v>133</v>
      </c>
    </row>
    <row r="62" spans="1:2" x14ac:dyDescent="0.25">
      <c r="A62" t="s">
        <v>134</v>
      </c>
      <c r="B62" t="s">
        <v>135</v>
      </c>
    </row>
    <row r="63" spans="1:2" x14ac:dyDescent="0.25">
      <c r="A63" t="s">
        <v>136</v>
      </c>
      <c r="B63" t="s">
        <v>137</v>
      </c>
    </row>
    <row r="64" spans="1:2" x14ac:dyDescent="0.25">
      <c r="A64" t="s">
        <v>138</v>
      </c>
      <c r="B64" t="s">
        <v>137</v>
      </c>
    </row>
    <row r="65" spans="1:2" x14ac:dyDescent="0.25">
      <c r="A65" t="s">
        <v>139</v>
      </c>
      <c r="B65" t="s">
        <v>140</v>
      </c>
    </row>
    <row r="66" spans="1:2" x14ac:dyDescent="0.25">
      <c r="A66" t="s">
        <v>141</v>
      </c>
      <c r="B66" t="s">
        <v>142</v>
      </c>
    </row>
    <row r="67" spans="1:2" x14ac:dyDescent="0.25">
      <c r="A67" t="s">
        <v>143</v>
      </c>
      <c r="B67" t="s">
        <v>135</v>
      </c>
    </row>
    <row r="68" spans="1:2" x14ac:dyDescent="0.25">
      <c r="A68" t="s">
        <v>144</v>
      </c>
      <c r="B68" t="s">
        <v>145</v>
      </c>
    </row>
    <row r="69" spans="1:2" x14ac:dyDescent="0.25">
      <c r="A69" t="s">
        <v>146</v>
      </c>
      <c r="B69" t="s">
        <v>145</v>
      </c>
    </row>
    <row r="70" spans="1:2" x14ac:dyDescent="0.25">
      <c r="A70" t="s">
        <v>147</v>
      </c>
      <c r="B70" t="s">
        <v>148</v>
      </c>
    </row>
    <row r="71" spans="1:2" x14ac:dyDescent="0.25">
      <c r="A71" t="s">
        <v>149</v>
      </c>
      <c r="B71" t="s">
        <v>150</v>
      </c>
    </row>
    <row r="72" spans="1:2" x14ac:dyDescent="0.25">
      <c r="A72" s="15" t="s">
        <v>151</v>
      </c>
      <c r="B72" s="15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Sheet2!Module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2010-05-24T20:05:37Z</dcterms:created>
  <dcterms:modified xsi:type="dcterms:W3CDTF">2010-05-26T10:42:16Z</dcterms:modified>
</cp:coreProperties>
</file>