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"/>
    </mc:Choice>
  </mc:AlternateContent>
  <xr:revisionPtr revIDLastSave="0" documentId="8_{EAD35202-6255-478B-A6AE-8C8B0AC6475C}" xr6:coauthVersionLast="47" xr6:coauthVersionMax="47" xr10:uidLastSave="{00000000-0000-0000-0000-000000000000}"/>
  <bookViews>
    <workbookView xWindow="20685" yWindow="1845" windowWidth="14925" windowHeight="9900" xr2:uid="{D864D4D8-8216-4909-A87A-0E600A093A81}"/>
  </bookViews>
  <sheets>
    <sheet name="Arkusz1" sheetId="1" r:id="rId1"/>
  </sheets>
  <definedNames>
    <definedName name="dt">Arkusz1!$B$4</definedName>
    <definedName name="dx">Arkusz1!$B$3</definedName>
    <definedName name="L">Arkusz1!$B$1</definedName>
    <definedName name="n">Arkusz1!$B$2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" i="1" l="1"/>
  <c r="F27" i="1"/>
  <c r="W8" i="1"/>
  <c r="W9" i="1"/>
  <c r="V10" i="1"/>
  <c r="W10" i="1" s="1"/>
  <c r="V9" i="1"/>
  <c r="V8" i="1"/>
  <c r="V7" i="1"/>
  <c r="U10" i="1"/>
  <c r="U9" i="1"/>
  <c r="U8" i="1"/>
  <c r="U7" i="1"/>
  <c r="W7" i="1" s="1"/>
  <c r="T9" i="1"/>
  <c r="T10" i="1"/>
  <c r="T11" i="1" s="1"/>
  <c r="T12" i="1" s="1"/>
  <c r="T13" i="1" s="1"/>
  <c r="T14" i="1" s="1"/>
  <c r="T15" i="1" s="1"/>
  <c r="T16" i="1" s="1"/>
  <c r="T17" i="1" s="1"/>
  <c r="T18" i="1" s="1"/>
  <c r="Q21" i="1"/>
  <c r="Q27" i="1"/>
  <c r="Q15" i="1"/>
  <c r="Q10" i="1"/>
  <c r="R22" i="1"/>
  <c r="R28" i="1"/>
  <c r="R16" i="1"/>
  <c r="B4" i="1"/>
  <c r="T8" i="1" s="1"/>
  <c r="B2" i="1" l="1"/>
  <c r="B1" i="1"/>
  <c r="B3" i="1" s="1" a="1"/>
  <c r="B3" i="1" s="1"/>
  <c r="F8" i="1" s="1"/>
  <c r="G8" i="1" l="1"/>
  <c r="F9" i="1"/>
  <c r="F13" i="1" s="1"/>
  <c r="H8" i="1" l="1"/>
  <c r="G9" i="1"/>
  <c r="G13" i="1" l="1"/>
  <c r="F14" i="1" s="1"/>
  <c r="F15" i="1" s="1"/>
  <c r="F11" i="1"/>
  <c r="F12" i="1" s="1" a="1"/>
  <c r="F12" i="1" s="1"/>
  <c r="F16" i="1" s="1"/>
  <c r="I8" i="1"/>
  <c r="H9" i="1"/>
  <c r="J8" i="1" l="1"/>
  <c r="I9" i="1"/>
  <c r="F19" i="1"/>
  <c r="H13" i="1"/>
  <c r="G14" i="1" s="1"/>
  <c r="G15" i="1" s="1"/>
  <c r="G11" i="1"/>
  <c r="G12" i="1" s="1" a="1"/>
  <c r="G12" i="1" s="1"/>
  <c r="G16" i="1" s="1"/>
  <c r="G19" i="1" l="1"/>
  <c r="F20" i="1" s="1"/>
  <c r="F21" i="1" s="1"/>
  <c r="F17" i="1"/>
  <c r="F18" i="1" s="1"/>
  <c r="F22" i="1" s="1"/>
  <c r="I13" i="1"/>
  <c r="H14" i="1" s="1"/>
  <c r="H15" i="1" s="1"/>
  <c r="H11" i="1"/>
  <c r="H12" i="1" s="1" a="1"/>
  <c r="H12" i="1" s="1"/>
  <c r="H16" i="1" s="1"/>
  <c r="K8" i="1"/>
  <c r="J9" i="1"/>
  <c r="L8" i="1" l="1"/>
  <c r="K9" i="1"/>
  <c r="F25" i="1"/>
  <c r="J13" i="1"/>
  <c r="I11" i="1"/>
  <c r="I12" i="1" s="1" a="1"/>
  <c r="I12" i="1" s="1"/>
  <c r="I16" i="1" s="1"/>
  <c r="H19" i="1"/>
  <c r="G20" i="1" s="1"/>
  <c r="G21" i="1" s="1"/>
  <c r="G17" i="1"/>
  <c r="G18" i="1" s="1"/>
  <c r="G22" i="1" s="1"/>
  <c r="G25" i="1" l="1"/>
  <c r="F26" i="1" s="1"/>
  <c r="F23" i="1"/>
  <c r="F24" i="1" s="1"/>
  <c r="F28" i="1" s="1"/>
  <c r="F31" i="1" s="1"/>
  <c r="I14" i="1"/>
  <c r="I15" i="1" s="1"/>
  <c r="H17" i="1"/>
  <c r="H18" i="1" s="1"/>
  <c r="H22" i="1" s="1"/>
  <c r="K13" i="1"/>
  <c r="J14" i="1" s="1"/>
  <c r="J15" i="1" s="1"/>
  <c r="J11" i="1"/>
  <c r="J12" i="1" s="1" a="1"/>
  <c r="J12" i="1" s="1"/>
  <c r="J16" i="1" s="1"/>
  <c r="M8" i="1"/>
  <c r="L9" i="1"/>
  <c r="I17" i="1" l="1"/>
  <c r="J19" i="1"/>
  <c r="G23" i="1"/>
  <c r="G24" i="1" s="1"/>
  <c r="G28" i="1" s="1"/>
  <c r="I18" i="1"/>
  <c r="I22" i="1" s="1"/>
  <c r="K11" i="1"/>
  <c r="K12" i="1" s="1" a="1"/>
  <c r="K12" i="1" s="1"/>
  <c r="K16" i="1" s="1"/>
  <c r="L13" i="1"/>
  <c r="K14" i="1" s="1"/>
  <c r="K15" i="1" s="1"/>
  <c r="I19" i="1"/>
  <c r="H20" i="1" s="1"/>
  <c r="H21" i="1" s="1"/>
  <c r="H25" i="1" s="1"/>
  <c r="G26" i="1" s="1"/>
  <c r="G27" i="1" s="1"/>
  <c r="M9" i="1"/>
  <c r="N8" i="1"/>
  <c r="I20" i="1" l="1"/>
  <c r="I21" i="1" s="1"/>
  <c r="F29" i="1"/>
  <c r="F30" i="1" s="1"/>
  <c r="F34" i="1" s="1"/>
  <c r="R34" i="1" s="1"/>
  <c r="U11" i="1" s="1"/>
  <c r="G31" i="1"/>
  <c r="F32" i="1" s="1"/>
  <c r="F33" i="1" s="1"/>
  <c r="K19" i="1"/>
  <c r="J20" i="1" s="1"/>
  <c r="J21" i="1" s="1"/>
  <c r="J17" i="1"/>
  <c r="J18" i="1" s="1"/>
  <c r="J22" i="1" s="1"/>
  <c r="I25" i="1"/>
  <c r="H26" i="1" s="1"/>
  <c r="H27" i="1" s="1"/>
  <c r="H23" i="1"/>
  <c r="H24" i="1" s="1"/>
  <c r="H28" i="1" s="1"/>
  <c r="O8" i="1"/>
  <c r="N9" i="1"/>
  <c r="M13" i="1"/>
  <c r="L14" i="1" s="1"/>
  <c r="L15" i="1" s="1"/>
  <c r="L11" i="1"/>
  <c r="L12" i="1" s="1" a="1"/>
  <c r="L12" i="1" s="1"/>
  <c r="L16" i="1" s="1"/>
  <c r="G29" i="1" l="1"/>
  <c r="G30" i="1" s="1"/>
  <c r="G34" i="1" s="1"/>
  <c r="H31" i="1"/>
  <c r="G32" i="1" s="1"/>
  <c r="G33" i="1" s="1"/>
  <c r="Q33" i="1" s="1"/>
  <c r="V11" i="1" s="1"/>
  <c r="W11" i="1" s="1"/>
  <c r="K17" i="1"/>
  <c r="K18" i="1" s="1"/>
  <c r="K22" i="1" s="1"/>
  <c r="L19" i="1"/>
  <c r="K20" i="1" s="1"/>
  <c r="K21" i="1" s="1"/>
  <c r="J25" i="1"/>
  <c r="I26" i="1" s="1"/>
  <c r="I27" i="1" s="1"/>
  <c r="I23" i="1"/>
  <c r="I24" i="1" s="1"/>
  <c r="I28" i="1" s="1"/>
  <c r="N11" i="1"/>
  <c r="N12" i="1" s="1" a="1"/>
  <c r="N12" i="1" s="1"/>
  <c r="N16" i="1" s="1"/>
  <c r="N13" i="1"/>
  <c r="M11" i="1"/>
  <c r="M12" i="1" s="1" a="1"/>
  <c r="M12" i="1" s="1"/>
  <c r="M16" i="1" s="1"/>
  <c r="F37" i="1"/>
  <c r="L17" i="1" l="1"/>
  <c r="L18" i="1" s="1"/>
  <c r="L22" i="1" s="1"/>
  <c r="H29" i="1"/>
  <c r="H30" i="1" s="1"/>
  <c r="H34" i="1" s="1"/>
  <c r="I31" i="1"/>
  <c r="H32" i="1" s="1"/>
  <c r="H33" i="1" s="1"/>
  <c r="K25" i="1"/>
  <c r="J26" i="1" s="1"/>
  <c r="J27" i="1" s="1"/>
  <c r="J23" i="1"/>
  <c r="J24" i="1" s="1"/>
  <c r="J28" i="1" s="1"/>
  <c r="M17" i="1"/>
  <c r="N17" i="1"/>
  <c r="M14" i="1"/>
  <c r="M15" i="1" s="1"/>
  <c r="N14" i="1"/>
  <c r="N15" i="1" s="1"/>
  <c r="F35" i="1"/>
  <c r="F36" i="1" s="1"/>
  <c r="F40" i="1" s="1"/>
  <c r="G37" i="1"/>
  <c r="F38" i="1" s="1"/>
  <c r="F39" i="1" s="1"/>
  <c r="M18" i="1" l="1"/>
  <c r="M22" i="1" s="1"/>
  <c r="N18" i="1"/>
  <c r="N22" i="1" s="1"/>
  <c r="F43" i="1"/>
  <c r="K23" i="1"/>
  <c r="K24" i="1" s="1"/>
  <c r="K28" i="1" s="1"/>
  <c r="I29" i="1"/>
  <c r="I30" i="1" s="1"/>
  <c r="I34" i="1" s="1"/>
  <c r="J31" i="1"/>
  <c r="I32" i="1" s="1"/>
  <c r="I33" i="1" s="1"/>
  <c r="H37" i="1"/>
  <c r="G38" i="1" s="1"/>
  <c r="G39" i="1" s="1"/>
  <c r="G35" i="1"/>
  <c r="G36" i="1" s="1"/>
  <c r="G40" i="1" s="1"/>
  <c r="R40" i="1" s="1"/>
  <c r="U12" i="1" s="1"/>
  <c r="N19" i="1"/>
  <c r="M19" i="1"/>
  <c r="L20" i="1" s="1"/>
  <c r="L21" i="1" s="1"/>
  <c r="I37" i="1" l="1"/>
  <c r="H38" i="1" s="1"/>
  <c r="H39" i="1" s="1"/>
  <c r="Q39" i="1" s="1"/>
  <c r="V12" i="1" s="1"/>
  <c r="W12" i="1" s="1"/>
  <c r="H35" i="1"/>
  <c r="H36" i="1" s="1"/>
  <c r="H40" i="1" s="1"/>
  <c r="L25" i="1"/>
  <c r="K26" i="1" s="1"/>
  <c r="K27" i="1" s="1"/>
  <c r="M20" i="1"/>
  <c r="M21" i="1" s="1"/>
  <c r="N20" i="1"/>
  <c r="N21" i="1" s="1"/>
  <c r="N25" i="1" s="1"/>
  <c r="M23" i="1"/>
  <c r="N23" i="1"/>
  <c r="M25" i="1"/>
  <c r="L26" i="1" s="1"/>
  <c r="L27" i="1" s="1"/>
  <c r="L23" i="1"/>
  <c r="L24" i="1" s="1"/>
  <c r="L28" i="1" s="1"/>
  <c r="J29" i="1"/>
  <c r="J30" i="1" s="1"/>
  <c r="J34" i="1" s="1"/>
  <c r="G43" i="1"/>
  <c r="F44" i="1" s="1"/>
  <c r="F45" i="1" s="1"/>
  <c r="F41" i="1"/>
  <c r="F42" i="1" s="1"/>
  <c r="F46" i="1" s="1"/>
  <c r="F49" i="1" l="1"/>
  <c r="K29" i="1"/>
  <c r="L31" i="1"/>
  <c r="M26" i="1"/>
  <c r="M27" i="1" s="1"/>
  <c r="N26" i="1"/>
  <c r="N27" i="1" s="1"/>
  <c r="N24" i="1"/>
  <c r="N28" i="1" s="1"/>
  <c r="G41" i="1"/>
  <c r="G42" i="1" s="1"/>
  <c r="G46" i="1" s="1"/>
  <c r="R46" i="1" s="1"/>
  <c r="U13" i="1" s="1"/>
  <c r="H43" i="1"/>
  <c r="G44" i="1" s="1"/>
  <c r="G45" i="1" s="1"/>
  <c r="M24" i="1"/>
  <c r="M28" i="1" s="1"/>
  <c r="H42" i="1"/>
  <c r="H46" i="1" s="1"/>
  <c r="K30" i="1"/>
  <c r="K34" i="1" s="1"/>
  <c r="K31" i="1"/>
  <c r="J32" i="1" s="1"/>
  <c r="J33" i="1" s="1"/>
  <c r="I35" i="1"/>
  <c r="I36" i="1" s="1"/>
  <c r="I40" i="1" s="1"/>
  <c r="H41" i="1" s="1"/>
  <c r="L29" i="1" l="1"/>
  <c r="L30" i="1" s="1"/>
  <c r="L34" i="1" s="1"/>
  <c r="M31" i="1"/>
  <c r="L32" i="1" s="1"/>
  <c r="L33" i="1" s="1"/>
  <c r="F47" i="1"/>
  <c r="F48" i="1" s="1"/>
  <c r="F52" i="1" s="1"/>
  <c r="G49" i="1"/>
  <c r="F50" i="1" s="1"/>
  <c r="F51" i="1" s="1"/>
  <c r="J35" i="1"/>
  <c r="J36" i="1" s="1"/>
  <c r="J40" i="1" s="1"/>
  <c r="M29" i="1"/>
  <c r="M30" i="1" s="1"/>
  <c r="M34" i="1" s="1"/>
  <c r="N29" i="1"/>
  <c r="N30" i="1" s="1"/>
  <c r="N34" i="1" s="1"/>
  <c r="N31" i="1"/>
  <c r="K32" i="1"/>
  <c r="K33" i="1" s="1"/>
  <c r="K37" i="1" s="1"/>
  <c r="J38" i="1" s="1"/>
  <c r="J39" i="1" s="1"/>
  <c r="G47" i="1"/>
  <c r="G48" i="1" s="1"/>
  <c r="G52" i="1" s="1"/>
  <c r="J37" i="1"/>
  <c r="I38" i="1" s="1"/>
  <c r="I39" i="1" s="1"/>
  <c r="N35" i="1" l="1"/>
  <c r="M35" i="1"/>
  <c r="F53" i="1"/>
  <c r="F54" i="1" s="1"/>
  <c r="F58" i="1" s="1"/>
  <c r="L35" i="1"/>
  <c r="L36" i="1" s="1"/>
  <c r="L40" i="1" s="1"/>
  <c r="I41" i="1"/>
  <c r="I42" i="1" s="1"/>
  <c r="I46" i="1" s="1"/>
  <c r="J43" i="1"/>
  <c r="F55" i="1"/>
  <c r="I43" i="1"/>
  <c r="H44" i="1" s="1"/>
  <c r="H45" i="1" s="1"/>
  <c r="M32" i="1"/>
  <c r="M33" i="1" s="1"/>
  <c r="M36" i="1" s="1"/>
  <c r="M40" i="1" s="1"/>
  <c r="N32" i="1"/>
  <c r="N33" i="1" s="1"/>
  <c r="K35" i="1"/>
  <c r="K36" i="1" s="1"/>
  <c r="K40" i="1" s="1"/>
  <c r="L37" i="1"/>
  <c r="K38" i="1" s="1"/>
  <c r="K39" i="1" s="1"/>
  <c r="H49" i="1" l="1"/>
  <c r="G50" i="1" s="1"/>
  <c r="G51" i="1" s="1"/>
  <c r="I44" i="1"/>
  <c r="I45" i="1" s="1"/>
  <c r="I49" i="1" s="1"/>
  <c r="H50" i="1" s="1"/>
  <c r="H51" i="1" s="1"/>
  <c r="J41" i="1"/>
  <c r="J42" i="1" s="1"/>
  <c r="J46" i="1" s="1"/>
  <c r="K43" i="1"/>
  <c r="J44" i="1" s="1"/>
  <c r="J45" i="1" s="1"/>
  <c r="H47" i="1"/>
  <c r="H48" i="1" s="1"/>
  <c r="H52" i="1" s="1"/>
  <c r="K41" i="1"/>
  <c r="K42" i="1" s="1"/>
  <c r="K46" i="1" s="1"/>
  <c r="L41" i="1"/>
  <c r="M37" i="1"/>
  <c r="L38" i="1" s="1"/>
  <c r="L39" i="1" s="1"/>
  <c r="L42" i="1" s="1"/>
  <c r="L46" i="1" s="1"/>
  <c r="G55" i="1"/>
  <c r="F56" i="1" s="1"/>
  <c r="F57" i="1" s="1"/>
  <c r="N37" i="1"/>
  <c r="N36" i="1"/>
  <c r="N40" i="1" s="1"/>
  <c r="F61" i="1" l="1"/>
  <c r="Q45" i="1"/>
  <c r="V13" i="1" s="1"/>
  <c r="W13" i="1" s="1"/>
  <c r="K47" i="1"/>
  <c r="J47" i="1"/>
  <c r="J48" i="1" s="1"/>
  <c r="J52" i="1" s="1"/>
  <c r="L43" i="1"/>
  <c r="K44" i="1" s="1"/>
  <c r="K45" i="1" s="1"/>
  <c r="K49" i="1" s="1"/>
  <c r="H55" i="1"/>
  <c r="G56" i="1" s="1"/>
  <c r="G57" i="1" s="1"/>
  <c r="G53" i="1"/>
  <c r="G54" i="1" s="1"/>
  <c r="G58" i="1" s="1"/>
  <c r="M41" i="1"/>
  <c r="N41" i="1"/>
  <c r="N38" i="1"/>
  <c r="N39" i="1" s="1"/>
  <c r="N43" i="1" s="1"/>
  <c r="M38" i="1"/>
  <c r="M39" i="1" s="1"/>
  <c r="I47" i="1"/>
  <c r="I48" i="1" s="1"/>
  <c r="I52" i="1" s="1"/>
  <c r="R52" i="1" s="1"/>
  <c r="U14" i="1" s="1"/>
  <c r="J49" i="1"/>
  <c r="I50" i="1" s="1"/>
  <c r="I51" i="1" s="1"/>
  <c r="J50" i="1" l="1"/>
  <c r="J51" i="1" s="1"/>
  <c r="Q51" i="1" s="1"/>
  <c r="V14" i="1" s="1"/>
  <c r="W14" i="1" s="1"/>
  <c r="G61" i="1"/>
  <c r="F62" i="1" s="1"/>
  <c r="F63" i="1" s="1"/>
  <c r="F59" i="1"/>
  <c r="F60" i="1" s="1"/>
  <c r="F64" i="1" s="1"/>
  <c r="J55" i="1"/>
  <c r="I53" i="1"/>
  <c r="I54" i="1" s="1"/>
  <c r="I58" i="1" s="1"/>
  <c r="M42" i="1"/>
  <c r="M46" i="1" s="1"/>
  <c r="L47" i="1" s="1"/>
  <c r="M43" i="1"/>
  <c r="L44" i="1" s="1"/>
  <c r="L45" i="1" s="1"/>
  <c r="L49" i="1" s="1"/>
  <c r="K50" i="1" s="1"/>
  <c r="K51" i="1" s="1"/>
  <c r="H53" i="1"/>
  <c r="H54" i="1" s="1"/>
  <c r="H58" i="1" s="1"/>
  <c r="I55" i="1"/>
  <c r="H56" i="1" s="1"/>
  <c r="H57" i="1" s="1"/>
  <c r="K48" i="1"/>
  <c r="K52" i="1" s="1"/>
  <c r="N42" i="1"/>
  <c r="N46" i="1" s="1"/>
  <c r="I56" i="1" l="1"/>
  <c r="I57" i="1" s="1"/>
  <c r="H59" i="1"/>
  <c r="H60" i="1" s="1"/>
  <c r="H64" i="1" s="1"/>
  <c r="L48" i="1"/>
  <c r="L52" i="1" s="1"/>
  <c r="J53" i="1"/>
  <c r="J54" i="1" s="1"/>
  <c r="J58" i="1" s="1"/>
  <c r="R58" i="1" s="1"/>
  <c r="U15" i="1" s="1"/>
  <c r="K55" i="1"/>
  <c r="J56" i="1" s="1"/>
  <c r="J57" i="1" s="1"/>
  <c r="F67" i="1"/>
  <c r="N47" i="1"/>
  <c r="M47" i="1"/>
  <c r="N44" i="1"/>
  <c r="N45" i="1" s="1"/>
  <c r="H61" i="1"/>
  <c r="G62" i="1" s="1"/>
  <c r="G63" i="1" s="1"/>
  <c r="G59" i="1"/>
  <c r="G60" i="1" s="1"/>
  <c r="G64" i="1" s="1"/>
  <c r="M44" i="1"/>
  <c r="M45" i="1" s="1"/>
  <c r="I61" i="1" l="1"/>
  <c r="H62" i="1" s="1"/>
  <c r="H63" i="1" s="1"/>
  <c r="G65" i="1"/>
  <c r="K53" i="1"/>
  <c r="K54" i="1" s="1"/>
  <c r="K58" i="1" s="1"/>
  <c r="J61" i="1"/>
  <c r="I62" i="1" s="1"/>
  <c r="I63" i="1" s="1"/>
  <c r="I59" i="1"/>
  <c r="I60" i="1" s="1"/>
  <c r="I64" i="1" s="1"/>
  <c r="G66" i="1"/>
  <c r="G70" i="1" s="1"/>
  <c r="M49" i="1"/>
  <c r="L50" i="1" s="1"/>
  <c r="L51" i="1" s="1"/>
  <c r="M48" i="1"/>
  <c r="M52" i="1" s="1"/>
  <c r="F65" i="1"/>
  <c r="F66" i="1" s="1"/>
  <c r="F70" i="1" s="1"/>
  <c r="G67" i="1"/>
  <c r="F68" i="1" s="1"/>
  <c r="F69" i="1" s="1"/>
  <c r="N48" i="1"/>
  <c r="N52" i="1" s="1"/>
  <c r="N49" i="1"/>
  <c r="F71" i="1" l="1"/>
  <c r="F72" i="1" s="1"/>
  <c r="F76" i="1" s="1"/>
  <c r="J59" i="1"/>
  <c r="J60" i="1" s="1"/>
  <c r="J64" i="1" s="1"/>
  <c r="L53" i="1"/>
  <c r="L54" i="1" s="1"/>
  <c r="L58" i="1" s="1"/>
  <c r="L55" i="1"/>
  <c r="K56" i="1" s="1"/>
  <c r="K57" i="1" s="1"/>
  <c r="H67" i="1"/>
  <c r="G68" i="1" s="1"/>
  <c r="G69" i="1" s="1"/>
  <c r="H65" i="1"/>
  <c r="H66" i="1" s="1"/>
  <c r="H70" i="1" s="1"/>
  <c r="I67" i="1"/>
  <c r="H68" i="1" s="1"/>
  <c r="H69" i="1" s="1"/>
  <c r="M50" i="1"/>
  <c r="M51" i="1" s="1"/>
  <c r="M55" i="1" s="1"/>
  <c r="N50" i="1"/>
  <c r="N51" i="1" s="1"/>
  <c r="N53" i="1"/>
  <c r="M53" i="1"/>
  <c r="F73" i="1"/>
  <c r="K61" i="1" l="1"/>
  <c r="J62" i="1" s="1"/>
  <c r="J63" i="1" s="1"/>
  <c r="Q57" i="1"/>
  <c r="V15" i="1" s="1"/>
  <c r="W15" i="1" s="1"/>
  <c r="K59" i="1"/>
  <c r="K60" i="1" s="1"/>
  <c r="K64" i="1" s="1"/>
  <c r="R64" i="1" s="1"/>
  <c r="U16" i="1" s="1"/>
  <c r="M54" i="1"/>
  <c r="M58" i="1" s="1"/>
  <c r="N54" i="1"/>
  <c r="N58" i="1" s="1"/>
  <c r="L56" i="1"/>
  <c r="L57" i="1" s="1"/>
  <c r="L61" i="1" s="1"/>
  <c r="K62" i="1" s="1"/>
  <c r="K63" i="1" s="1"/>
  <c r="J67" i="1"/>
  <c r="I68" i="1" s="1"/>
  <c r="I69" i="1" s="1"/>
  <c r="I65" i="1"/>
  <c r="I66" i="1" s="1"/>
  <c r="I70" i="1" s="1"/>
  <c r="H73" i="1"/>
  <c r="G71" i="1"/>
  <c r="G72" i="1" s="1"/>
  <c r="G76" i="1" s="1"/>
  <c r="F77" i="1" s="1"/>
  <c r="N55" i="1"/>
  <c r="G73" i="1"/>
  <c r="F74" i="1" s="1"/>
  <c r="F75" i="1" s="1"/>
  <c r="I73" i="1" l="1"/>
  <c r="H74" i="1" s="1"/>
  <c r="H75" i="1" s="1"/>
  <c r="H71" i="1"/>
  <c r="H72" i="1" s="1"/>
  <c r="H76" i="1" s="1"/>
  <c r="L59" i="1"/>
  <c r="L60" i="1" s="1"/>
  <c r="L64" i="1" s="1"/>
  <c r="M59" i="1"/>
  <c r="N59" i="1"/>
  <c r="M56" i="1"/>
  <c r="M57" i="1" s="1"/>
  <c r="N56" i="1"/>
  <c r="N57" i="1" s="1"/>
  <c r="N61" i="1" s="1"/>
  <c r="K67" i="1"/>
  <c r="J68" i="1" s="1"/>
  <c r="J69" i="1" s="1"/>
  <c r="J65" i="1"/>
  <c r="J66" i="1" s="1"/>
  <c r="J70" i="1" s="1"/>
  <c r="G74" i="1"/>
  <c r="G75" i="1" s="1"/>
  <c r="N60" i="1" l="1"/>
  <c r="N64" i="1" s="1"/>
  <c r="J73" i="1"/>
  <c r="I74" i="1" s="1"/>
  <c r="I75" i="1" s="1"/>
  <c r="I71" i="1"/>
  <c r="I72" i="1" s="1"/>
  <c r="I76" i="1" s="1"/>
  <c r="H77" i="1" s="1"/>
  <c r="M61" i="1"/>
  <c r="L62" i="1" s="1"/>
  <c r="L63" i="1" s="1"/>
  <c r="Q63" i="1" s="1"/>
  <c r="V16" i="1" s="1"/>
  <c r="W16" i="1" s="1"/>
  <c r="G77" i="1"/>
  <c r="M60" i="1"/>
  <c r="M64" i="1" s="1"/>
  <c r="K65" i="1"/>
  <c r="K66" i="1" s="1"/>
  <c r="K70" i="1" s="1"/>
  <c r="L65" i="1" l="1"/>
  <c r="L66" i="1"/>
  <c r="L70" i="1" s="1"/>
  <c r="R70" i="1" s="1"/>
  <c r="U17" i="1" s="1"/>
  <c r="N65" i="1"/>
  <c r="M65" i="1"/>
  <c r="J71" i="1"/>
  <c r="J72" i="1" s="1"/>
  <c r="J76" i="1" s="1"/>
  <c r="I77" i="1" s="1"/>
  <c r="N62" i="1"/>
  <c r="N63" i="1" s="1"/>
  <c r="N67" i="1" s="1"/>
  <c r="L67" i="1"/>
  <c r="K68" i="1" s="1"/>
  <c r="K69" i="1" s="1"/>
  <c r="M62" i="1"/>
  <c r="M63" i="1" s="1"/>
  <c r="M66" i="1" l="1"/>
  <c r="M70" i="1" s="1"/>
  <c r="N66" i="1"/>
  <c r="N70" i="1" s="1"/>
  <c r="L71" i="1"/>
  <c r="M71" i="1"/>
  <c r="N71" i="1"/>
  <c r="K71" i="1"/>
  <c r="K72" i="1" s="1"/>
  <c r="K76" i="1" s="1"/>
  <c r="J77" i="1" s="1"/>
  <c r="M67" i="1"/>
  <c r="L68" i="1" s="1"/>
  <c r="L69" i="1" s="1"/>
  <c r="K73" i="1"/>
  <c r="J74" i="1" s="1"/>
  <c r="J75" i="1" s="1"/>
  <c r="M68" i="1" l="1"/>
  <c r="M69" i="1" s="1"/>
  <c r="Q69" i="1" s="1"/>
  <c r="V17" i="1" s="1"/>
  <c r="W17" i="1" s="1"/>
  <c r="N68" i="1"/>
  <c r="N69" i="1" s="1"/>
  <c r="N72" i="1"/>
  <c r="N76" i="1" s="1"/>
  <c r="N73" i="1"/>
  <c r="M72" i="1"/>
  <c r="M76" i="1" s="1"/>
  <c r="M73" i="1"/>
  <c r="L72" i="1"/>
  <c r="L76" i="1" s="1"/>
  <c r="K77" i="1" s="1"/>
  <c r="L73" i="1"/>
  <c r="K74" i="1" s="1"/>
  <c r="K75" i="1" s="1"/>
  <c r="R76" i="1" l="1"/>
  <c r="U18" i="1" s="1"/>
  <c r="L74" i="1"/>
  <c r="L75" i="1" s="1"/>
  <c r="Q75" i="1" s="1"/>
  <c r="V18" i="1" s="1"/>
  <c r="L77" i="1"/>
  <c r="M74" i="1"/>
  <c r="M75" i="1" s="1"/>
  <c r="N74" i="1"/>
  <c r="N75" i="1" s="1"/>
  <c r="M77" i="1"/>
  <c r="N77" i="1"/>
  <c r="W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<sst xmlns="http://schemas.openxmlformats.org/spreadsheetml/2006/main" count="81" uniqueCount="79">
  <si>
    <t>L</t>
  </si>
  <si>
    <t>n</t>
  </si>
  <si>
    <t>dx</t>
  </si>
  <si>
    <t>dt</t>
  </si>
  <si>
    <t>i</t>
  </si>
  <si>
    <t>xi</t>
  </si>
  <si>
    <t>y(xi,t0)</t>
  </si>
  <si>
    <t>a(xi,t0)</t>
  </si>
  <si>
    <t>v(xi,t0)</t>
  </si>
  <si>
    <t>v(xi,t0+dt/2)</t>
  </si>
  <si>
    <t>y(xi,t0+dt/2)</t>
  </si>
  <si>
    <t>a(xi,t0+dt/2)</t>
  </si>
  <si>
    <t>v(xi,t1)</t>
  </si>
  <si>
    <t>y(xi,t1)</t>
  </si>
  <si>
    <t>a(xi,t1)</t>
  </si>
  <si>
    <t>v(xi,t2)</t>
  </si>
  <si>
    <t>y(xi,t2)</t>
  </si>
  <si>
    <t>a(xi,t2)</t>
  </si>
  <si>
    <t>v(xi,t1+dt/2)</t>
  </si>
  <si>
    <t>y(xi,t1+dt/2)</t>
  </si>
  <si>
    <t>a(xi,t1+dt/2)</t>
  </si>
  <si>
    <t>v(xi,t2+dt/2)</t>
  </si>
  <si>
    <t>a(xi,t2+dt/2)</t>
  </si>
  <si>
    <t>y(xi,t2+dt/2)</t>
  </si>
  <si>
    <t>v(xi,t3)</t>
  </si>
  <si>
    <t>y(xi,t3)</t>
  </si>
  <si>
    <t>a(xi,t3)</t>
  </si>
  <si>
    <t>v(xi,t3+dt/2)</t>
  </si>
  <si>
    <t>y(xi,t3+dt/2)</t>
  </si>
  <si>
    <t>a(xi,t3+dt/2)</t>
  </si>
  <si>
    <t>v(xi,t4)</t>
  </si>
  <si>
    <t>y(xi,t4)</t>
  </si>
  <si>
    <t>a(xi,t4)</t>
  </si>
  <si>
    <t>v(xi,t4+dt/2)</t>
  </si>
  <si>
    <t>y(xi,t4+dt/2)</t>
  </si>
  <si>
    <t>a(xi,t4+dt/2)</t>
  </si>
  <si>
    <t>v(xi,t5)</t>
  </si>
  <si>
    <t>y(xi,t5)</t>
  </si>
  <si>
    <t>a(xi,t5)</t>
  </si>
  <si>
    <t>v(xi,t5+dt/2)</t>
  </si>
  <si>
    <t>y(xi,t5+dt/2)</t>
  </si>
  <si>
    <t>a(xi,t5+dt/2)</t>
  </si>
  <si>
    <t>v(xi,t6)</t>
  </si>
  <si>
    <t>y(xi,t6)</t>
  </si>
  <si>
    <t>a(xi,t6)</t>
  </si>
  <si>
    <t>v(xi,t6+dt/2)</t>
  </si>
  <si>
    <t>y(xi,t6+dt/2)</t>
  </si>
  <si>
    <t>a(xi,t6+dt/2)</t>
  </si>
  <si>
    <t>v(xi,t7)</t>
  </si>
  <si>
    <t>y(xi,t7)</t>
  </si>
  <si>
    <t>a(xi,t7)</t>
  </si>
  <si>
    <t>v(xi,t8+dt/2)</t>
  </si>
  <si>
    <t>y(xi,t8+dt/2)</t>
  </si>
  <si>
    <t>a(xi,t8+dt/2)</t>
  </si>
  <si>
    <t>v(xi,t8)</t>
  </si>
  <si>
    <t>y(xi,t8)</t>
  </si>
  <si>
    <t>a(xi,t8)</t>
  </si>
  <si>
    <t>v(xi,t9+dt/2)</t>
  </si>
  <si>
    <t>y(xi,t9+dt/2)</t>
  </si>
  <si>
    <t>v(xi,t7+dt/2)</t>
  </si>
  <si>
    <t>y(xi,t7+dt/2)</t>
  </si>
  <si>
    <t>a(xi,t7+dt/2)</t>
  </si>
  <si>
    <t>v(xi,t9)</t>
  </si>
  <si>
    <t>y(xi,t9)</t>
  </si>
  <si>
    <t>a(xi,t9)</t>
  </si>
  <si>
    <t>a(xi,t9+dt/2)</t>
  </si>
  <si>
    <t>v(xi,t10)</t>
  </si>
  <si>
    <t>y(xi,t10)</t>
  </si>
  <si>
    <t>a(xi,t10)</t>
  </si>
  <si>
    <t>v(xi,t10+dt/2)</t>
  </si>
  <si>
    <t>y(xi,t10+dt/2)</t>
  </si>
  <si>
    <t>a(xi,t10+dt/2)</t>
  </si>
  <si>
    <t>v(xi,t11)</t>
  </si>
  <si>
    <t>y(xi,t11)</t>
  </si>
  <si>
    <t>a(xi,t11)</t>
  </si>
  <si>
    <t>t</t>
  </si>
  <si>
    <t>Ep</t>
  </si>
  <si>
    <t>Ek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</si>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</sst>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Arkusz1!$E$9:$O$9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74-4244-BD2D-57BA4EE7F90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Arkusz1!$E$16:$O$16</c:f>
              <c:numCache>
                <c:formatCode>General</c:formatCode>
                <c:ptCount val="11"/>
                <c:pt idx="0">
                  <c:v>0</c:v>
                </c:pt>
                <c:pt idx="1">
                  <c:v>3.028873188118452E-4</c:v>
                </c:pt>
                <c:pt idx="2">
                  <c:v>5.7612591651834606E-4</c:v>
                </c:pt>
                <c:pt idx="3">
                  <c:v>7.9296929541073627E-4</c:v>
                </c:pt>
                <c:pt idx="4">
                  <c:v>9.3219131472636852E-4</c:v>
                </c:pt>
                <c:pt idx="5">
                  <c:v>9.8016395319778203E-4</c:v>
                </c:pt>
                <c:pt idx="6">
                  <c:v>9.3219131472636852E-4</c:v>
                </c:pt>
                <c:pt idx="7">
                  <c:v>7.9296929541073627E-4</c:v>
                </c:pt>
                <c:pt idx="8">
                  <c:v>5.7612591651834617E-4</c:v>
                </c:pt>
                <c:pt idx="9">
                  <c:v>3.0288731881184531E-4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D74-4244-BD2D-57BA4EE7F90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Arkusz1!$E$22:$O$22</c:f>
              <c:numCache>
                <c:formatCode>General</c:formatCode>
                <c:ptCount val="11"/>
                <c:pt idx="0">
                  <c:v>0</c:v>
                </c:pt>
                <c:pt idx="1">
                  <c:v>2.8461988065389069E-4</c:v>
                </c:pt>
                <c:pt idx="2">
                  <c:v>5.4137918432606335E-4</c:v>
                </c:pt>
                <c:pt idx="3">
                  <c:v>7.4514452142582449E-4</c:v>
                </c:pt>
                <c:pt idx="4">
                  <c:v>8.7596992104126484E-4</c:v>
                </c:pt>
                <c:pt idx="5">
                  <c:v>9.2104928154386771E-4</c:v>
                </c:pt>
                <c:pt idx="6">
                  <c:v>8.7596992104126473E-4</c:v>
                </c:pt>
                <c:pt idx="7">
                  <c:v>7.451445214258246E-4</c:v>
                </c:pt>
                <c:pt idx="8">
                  <c:v>5.4137918432606335E-4</c:v>
                </c:pt>
                <c:pt idx="9">
                  <c:v>2.8461988065389075E-4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74-4244-BD2D-57BA4EE7F90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Arkusz1!$E$28:$O$28</c:f>
              <c:numCache>
                <c:formatCode>General</c:formatCode>
                <c:ptCount val="11"/>
                <c:pt idx="0">
                  <c:v>0</c:v>
                </c:pt>
                <c:pt idx="1">
                  <c:v>2.5494179925339801E-4</c:v>
                </c:pt>
                <c:pt idx="2">
                  <c:v>4.849281189119103E-4</c:v>
                </c:pt>
                <c:pt idx="3">
                  <c:v>6.6744629559844842E-4</c:v>
                </c:pt>
                <c:pt idx="4">
                  <c:v>7.8463017850002143E-4</c:v>
                </c:pt>
                <c:pt idx="5">
                  <c:v>8.2500899269010125E-4</c:v>
                </c:pt>
                <c:pt idx="6">
                  <c:v>7.8463017850002132E-4</c:v>
                </c:pt>
                <c:pt idx="7">
                  <c:v>6.6744629559844864E-4</c:v>
                </c:pt>
                <c:pt idx="8">
                  <c:v>4.8492811891191019E-4</c:v>
                </c:pt>
                <c:pt idx="9">
                  <c:v>2.5494179925339796E-4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D74-4244-BD2D-57BA4EE7F90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Arkusz1!$E$34:$O$34</c:f>
              <c:numCache>
                <c:formatCode>General</c:formatCode>
                <c:ptCount val="11"/>
                <c:pt idx="0">
                  <c:v>0</c:v>
                </c:pt>
                <c:pt idx="1">
                  <c:v>2.1503765389979538E-4</c:v>
                </c:pt>
                <c:pt idx="2">
                  <c:v>4.090259239804446E-4</c:v>
                </c:pt>
                <c:pt idx="3">
                  <c:v>5.6297588677070045E-4</c:v>
                </c:pt>
                <c:pt idx="4">
                  <c:v>6.6181784728019E-4</c:v>
                </c:pt>
                <c:pt idx="5">
                  <c:v>6.9587646574181046E-4</c:v>
                </c:pt>
                <c:pt idx="6">
                  <c:v>6.6181784728019022E-4</c:v>
                </c:pt>
                <c:pt idx="7">
                  <c:v>5.6297588677070045E-4</c:v>
                </c:pt>
                <c:pt idx="8">
                  <c:v>4.0902592398044465E-4</c:v>
                </c:pt>
                <c:pt idx="9">
                  <c:v>2.1503765389979521E-4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D74-4244-BD2D-57BA4EE7F90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Arkusz1!$E$40:$O$40</c:f>
              <c:numCache>
                <c:formatCode>General</c:formatCode>
                <c:ptCount val="11"/>
                <c:pt idx="0">
                  <c:v>0</c:v>
                </c:pt>
                <c:pt idx="1">
                  <c:v>1.6650220298042827E-4</c:v>
                </c:pt>
                <c:pt idx="2">
                  <c:v>3.1670601024406898E-4</c:v>
                </c:pt>
                <c:pt idx="3">
                  <c:v>4.3590842660449504E-4</c:v>
                </c:pt>
                <c:pt idx="4">
                  <c:v>5.124410890162761E-4</c:v>
                </c:pt>
                <c:pt idx="5">
                  <c:v>5.3881244724813344E-4</c:v>
                </c:pt>
                <c:pt idx="6">
                  <c:v>5.1244108901627643E-4</c:v>
                </c:pt>
                <c:pt idx="7">
                  <c:v>4.3590842660449483E-4</c:v>
                </c:pt>
                <c:pt idx="8">
                  <c:v>3.1670601024406909E-4</c:v>
                </c:pt>
                <c:pt idx="9">
                  <c:v>1.6650220298042808E-4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D74-4244-BD2D-57BA4EE7F90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Arkusz1!$E$46:$O$46</c:f>
              <c:numCache>
                <c:formatCode>General</c:formatCode>
                <c:ptCount val="11"/>
                <c:pt idx="0">
                  <c:v>0</c:v>
                </c:pt>
                <c:pt idx="1">
                  <c:v>1.1127665048160461E-4</c:v>
                </c:pt>
                <c:pt idx="2">
                  <c:v>2.1166076710405645E-4</c:v>
                </c:pt>
                <c:pt idx="3">
                  <c:v>2.9132605311508336E-4</c:v>
                </c:pt>
                <c:pt idx="4">
                  <c:v>3.4247431525923902E-4</c:v>
                </c:pt>
                <c:pt idx="5">
                  <c:v>3.6009880526695706E-4</c:v>
                </c:pt>
                <c:pt idx="6">
                  <c:v>3.4247431525923913E-4</c:v>
                </c:pt>
                <c:pt idx="7">
                  <c:v>2.9132605311508336E-4</c:v>
                </c:pt>
                <c:pt idx="8">
                  <c:v>2.1166076710405635E-4</c:v>
                </c:pt>
                <c:pt idx="9">
                  <c:v>1.1127665048160467E-4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D74-4244-BD2D-57BA4EE7F90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Arkusz1!$E$52:$O$52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5.157100687475137E-5</c:v>
                </c:pt>
                <c:pt idx="2">
                  <c:v>9.8093884280269354E-5</c:v>
                </c:pt>
                <c:pt idx="3">
                  <c:v>1.35014648832154E-4</c:v>
                </c:pt>
                <c:pt idx="4">
                  <c:v>1.5871923885397456E-4</c:v>
                </c:pt>
                <c:pt idx="5">
                  <c:v>1.6688728391480503E-4</c:v>
                </c:pt>
                <c:pt idx="6">
                  <c:v>1.5871923885397423E-4</c:v>
                </c:pt>
                <c:pt idx="7">
                  <c:v>1.3501464883215438E-4</c:v>
                </c:pt>
                <c:pt idx="8">
                  <c:v>9.8093884280269015E-5</c:v>
                </c:pt>
                <c:pt idx="9">
                  <c:v>5.1571006874751648E-5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D74-4244-BD2D-57BA4EE7F90C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Arkusz1!$E$58:$O$58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-1.0224350428985955E-5</c:v>
                </c:pt>
                <c:pt idx="2">
                  <c:v>-1.9447870200743798E-5</c:v>
                </c:pt>
                <c:pt idx="3">
                  <c:v>-2.6767696935974477E-5</c:v>
                </c:pt>
                <c:pt idx="4">
                  <c:v>-3.1467314993599972E-5</c:v>
                </c:pt>
                <c:pt idx="5">
                  <c:v>-3.3086693013976976E-5</c:v>
                </c:pt>
                <c:pt idx="6">
                  <c:v>-3.1467314993600297E-5</c:v>
                </c:pt>
                <c:pt idx="7">
                  <c:v>-2.6767696935974341E-5</c:v>
                </c:pt>
                <c:pt idx="8">
                  <c:v>-1.9447870200743785E-5</c:v>
                </c:pt>
                <c:pt idx="9">
                  <c:v>-1.0224350428985826E-5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D74-4244-BD2D-57BA4EE7F90C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Arkusz1!$E$64:$O$64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-7.1634377925212201E-5</c:v>
                </c:pt>
                <c:pt idx="2">
                  <c:v>-1.3625668383304574E-4</c:v>
                </c:pt>
                <c:pt idx="3">
                  <c:v>-1.8754123617116097E-4</c:v>
                </c:pt>
                <c:pt idx="4">
                  <c:v>-2.2046794563621599E-4</c:v>
                </c:pt>
                <c:pt idx="5">
                  <c:v>-2.3181371649189743E-4</c:v>
                </c:pt>
                <c:pt idx="6">
                  <c:v>-2.2046794563621586E-4</c:v>
                </c:pt>
                <c:pt idx="7">
                  <c:v>-1.8754123617116154E-4</c:v>
                </c:pt>
                <c:pt idx="8">
                  <c:v>-1.3625668383304506E-4</c:v>
                </c:pt>
                <c:pt idx="9">
                  <c:v>-7.1634377925212459E-5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D74-4244-BD2D-57BA4EE7F90C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Arkusz1!$E$70:$O$70</c:f>
              <c:numCache>
                <c:formatCode>General</c:formatCode>
                <c:ptCount val="11"/>
                <c:pt idx="0">
                  <c:v>0</c:v>
                </c:pt>
                <c:pt idx="1">
                  <c:v>-1.3019849671268299E-4</c:v>
                </c:pt>
                <c:pt idx="2">
                  <c:v>-2.4765225742086176E-4</c:v>
                </c:pt>
                <c:pt idx="3">
                  <c:v>-3.4086408967794613E-4</c:v>
                </c:pt>
                <c:pt idx="4">
                  <c:v>-4.0070976989759204E-4</c:v>
                </c:pt>
                <c:pt idx="5">
                  <c:v>-4.2133118593052629E-4</c:v>
                </c:pt>
                <c:pt idx="6">
                  <c:v>-4.0070976989759171E-4</c:v>
                </c:pt>
                <c:pt idx="7">
                  <c:v>-3.4086408967794673E-4</c:v>
                </c:pt>
                <c:pt idx="8">
                  <c:v>-2.4765225742086133E-4</c:v>
                </c:pt>
                <c:pt idx="9">
                  <c:v>-1.3019849671268318E-4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D74-4244-BD2D-57BA4EE7F90C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Arkusz1!$E$76:$O$76</c:f>
              <c:numCache>
                <c:formatCode>General</c:formatCode>
                <c:ptCount val="11"/>
                <c:pt idx="0">
                  <c:v>0</c:v>
                </c:pt>
                <c:pt idx="1">
                  <c:v>-1.8356918266207635E-4</c:v>
                </c:pt>
                <c:pt idx="2">
                  <c:v>-3.4916933472348654E-4</c:v>
                </c:pt>
                <c:pt idx="3">
                  <c:v>-4.8059035949635389E-4</c:v>
                </c:pt>
                <c:pt idx="4">
                  <c:v>-5.6496785141179002E-4</c:v>
                </c:pt>
                <c:pt idx="5">
                  <c:v>-5.9404235366855508E-4</c:v>
                </c:pt>
                <c:pt idx="6">
                  <c:v>-5.6496785141179023E-4</c:v>
                </c:pt>
                <c:pt idx="7">
                  <c:v>-4.805903594963534E-4</c:v>
                </c:pt>
                <c:pt idx="8">
                  <c:v>-3.4916933472348729E-4</c:v>
                </c:pt>
                <c:pt idx="9">
                  <c:v>-1.8356918266207594E-4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D74-4244-BD2D-57BA4EE7F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592448"/>
        <c:axId val="1694410064"/>
      </c:scatterChart>
      <c:valAx>
        <c:axId val="17655924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410064"/>
        <c:crosses val="autoZero"/>
        <c:crossBetween val="midCat"/>
      </c:valAx>
      <c:valAx>
        <c:axId val="16944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5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Arkusz1!$T$7:$T$18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Arkusz1!$W$7:$W$18</c:f>
              <c:numCache>
                <c:formatCode>General</c:formatCode>
                <c:ptCount val="12"/>
                <c:pt idx="0">
                  <c:v>7.7895973637639416E-7</c:v>
                </c:pt>
                <c:pt idx="1">
                  <c:v>7.7926623269230057E-7</c:v>
                </c:pt>
                <c:pt idx="2">
                  <c:v>7.7957284960493028E-7</c:v>
                </c:pt>
                <c:pt idx="3">
                  <c:v>7.7987958716173406E-7</c:v>
                </c:pt>
                <c:pt idx="4">
                  <c:v>7.8018644541018187E-7</c:v>
                </c:pt>
                <c:pt idx="5">
                  <c:v>7.8049342439776186E-7</c:v>
                </c:pt>
                <c:pt idx="6">
                  <c:v>7.8080052417198136E-7</c:v>
                </c:pt>
                <c:pt idx="7">
                  <c:v>7.8110774478036569E-7</c:v>
                </c:pt>
                <c:pt idx="8">
                  <c:v>7.8141508627045988E-7</c:v>
                </c:pt>
                <c:pt idx="9">
                  <c:v>7.8172254868982672E-7</c:v>
                </c:pt>
                <c:pt idx="10">
                  <c:v>7.8203013208604841E-7</c:v>
                </c:pt>
                <c:pt idx="11">
                  <c:v>7.8233783650672511E-7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9E-4B75-924A-7ED55A8E7D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Arkusz1!$T$7:$T$18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Arkusz1!$U$7:$U$18</c:f>
              <c:numCache>
                <c:formatCode>General</c:formatCode>
                <c:ptCount val="12"/>
                <c:pt idx="0">
                  <c:v>7.7895973637639416E-7</c:v>
                </c:pt>
                <c:pt idx="1">
                  <c:v>7.4836326911668944E-7</c:v>
                </c:pt>
                <c:pt idx="2">
                  <c:v>6.6081629895485392E-7</c:v>
                </c:pt>
                <c:pt idx="3">
                  <c:v>5.3019102879096877E-7</c:v>
                </c:pt>
                <c:pt idx="4">
                  <c:v>3.7720662187122394E-7</c:v>
                </c:pt>
                <c:pt idx="5">
                  <c:v>2.261466974390828E-7</c:v>
                </c:pt>
                <c:pt idx="6">
                  <c:v>1.0100860447274524E-7</c:v>
                </c:pt>
                <c:pt idx="7">
                  <c:v>2.1695092352888179E-8</c:v>
                </c:pt>
                <c:pt idx="8">
                  <c:v>8.5275001156764118E-10</c:v>
                </c:pt>
                <c:pt idx="9">
                  <c:v>4.1859426070333263E-8</c:v>
                </c:pt>
                <c:pt idx="10">
                  <c:v>1.382809076599252E-7</c:v>
                </c:pt>
                <c:pt idx="11">
                  <c:v>2.7488423320278624E-7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9E-4B75-924A-7ED55A8E7D4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Arkusz1!$T$7:$T$18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Arkusz1!$V$7:$V$18</c:f>
              <c:numCache>
                <c:formatCode>General</c:formatCode>
                <c:ptCount val="12"/>
                <c:pt idx="0">
                  <c:v>0</c:v>
                </c:pt>
                <c:pt idx="1">
                  <c:v>3.0902963575611159E-8</c:v>
                </c:pt>
                <c:pt idx="2">
                  <c:v>1.1875655065007638E-7</c:v>
                </c:pt>
                <c:pt idx="3">
                  <c:v>2.4968855837076529E-7</c:v>
                </c:pt>
                <c:pt idx="4">
                  <c:v>4.0297982353895798E-7</c:v>
                </c:pt>
                <c:pt idx="5">
                  <c:v>5.5434672695867911E-7</c:v>
                </c:pt>
                <c:pt idx="6">
                  <c:v>6.7979191969923613E-7</c:v>
                </c:pt>
                <c:pt idx="7">
                  <c:v>7.5941265242747755E-7</c:v>
                </c:pt>
                <c:pt idx="8">
                  <c:v>7.8056233625889228E-7</c:v>
                </c:pt>
                <c:pt idx="9">
                  <c:v>7.3986312261949349E-7</c:v>
                </c:pt>
                <c:pt idx="10">
                  <c:v>6.4374922442612324E-7</c:v>
                </c:pt>
                <c:pt idx="11">
                  <c:v>5.0745360330393888E-7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9E-4B75-924A-7ED55A8E7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160960"/>
        <c:axId val="1232724416"/>
      </c:scatterChart>
      <c:valAx>
        <c:axId val="15301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724416"/>
        <c:crosses val="autoZero"/>
        <c:crossBetween val="midCat"/>
      </c:valAx>
      <c:valAx>
        <c:axId val="12327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77559</xdr:colOff>
      <xdr:row>23</xdr:row>
      <xdr:rowOff>19730</xdr:rowOff>
    </xdr:from>
    <xdr:to>
      <xdr:col>14</xdr:col>
      <xdr:colOff>308880</xdr:colOff>
      <xdr:row>37</xdr:row>
      <xdr:rowOff>95930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A9868B-4DA9-4D54-9C34-9B8F8582E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137433</xdr:colOff>
      <xdr:row>19</xdr:row>
      <xdr:rowOff>82323</xdr:rowOff>
    </xdr:from>
    <xdr:to>
      <xdr:col>24</xdr:col>
      <xdr:colOff>549730</xdr:colOff>
      <xdr:row>33</xdr:row>
      <xdr:rowOff>158523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CC22534-3180-4153-954B-88516634D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3BCB-E528-4B6D-A374-3878A512D426}">
  <dimension ref="A1:W77"/>
  <sheetViews>
    <sheetView tabSelected="1" topLeftCell="B1" zoomScale="70" zoomScaleNormal="70" workbookViewId="0">
      <selection activeCell="R9" sqref="R9"/>
    </sheetView>
  </sheetViews>
  <sheetFormatPr defaultRowHeight="15" x14ac:dyDescent="0.25"/>
  <cols>
    <col min="2" max="2" width="9.85546875" bestFit="1" customWidth="1"/>
    <col min="4" max="4" width="13.140625" bestFit="1" customWidth="1"/>
    <col min="6" max="6" width="13.28515625" bestFit="1" customWidth="1"/>
    <col min="12" max="12" width="14" bestFit="1" customWidth="1"/>
    <col min="14" max="14" width="14" bestFit="1" customWidth="1"/>
    <col min="17" max="17" width="11" bestFit="1" customWidth="1"/>
    <col min="18" max="18" width="12" bestFit="1" customWidth="1"/>
    <col min="21" max="22" width="12" bestFit="1" customWidth="1"/>
    <col min="23" max="23" width="11" bestFit="1" customWidth="1"/>
  </cols>
  <sheetData>
    <row r="1" spans="1:23" x14ac:dyDescent="0.25">
      <c r="A1" t="s">
        <v>0</v>
      </c>
      <c r="B1">
        <f>PI()</f>
        <v>3.1415926535897931</v>
      </c>
    </row>
    <row r="2" spans="1:23" x14ac:dyDescent="0.25">
      <c r="A2" t="s">
        <v>1</v>
      </c>
      <c r="B2">
        <f>10</f>
        <v>10</v>
      </c>
    </row>
    <row r="3" spans="1:23" x14ac:dyDescent="0.25">
      <c r="A3" t="s">
        <v>2</v>
      </c>
      <c r="B3" cm="1">
        <f t="array" ref="B3">L/n</f>
        <v>0.31415926535897931</v>
      </c>
    </row>
    <row r="4" spans="1:23" x14ac:dyDescent="0.25">
      <c r="A4" t="s">
        <v>3</v>
      </c>
      <c r="B4">
        <f>0.2</f>
        <v>0.2</v>
      </c>
    </row>
    <row r="6" spans="1:23" x14ac:dyDescent="0.25">
      <c r="T6" t="s">
        <v>75</v>
      </c>
      <c r="U6" t="s">
        <v>76</v>
      </c>
      <c r="V6" t="s">
        <v>77</v>
      </c>
      <c r="W6" t="s">
        <v>78</v>
      </c>
    </row>
    <row r="7" spans="1:23" x14ac:dyDescent="0.25">
      <c r="D7" t="s">
        <v>4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T7">
        <v>0</v>
      </c>
      <c r="U7">
        <f>R9</f>
        <v>7.7895973637639416E-7</v>
      </c>
      <c r="V7">
        <f>Q10</f>
        <v>0</v>
      </c>
      <c r="W7">
        <f>U7+V7</f>
        <v>7.7895973637639416E-7</v>
      </c>
    </row>
    <row r="8" spans="1:23" x14ac:dyDescent="0.25">
      <c r="D8" t="s">
        <v>5</v>
      </c>
      <c r="E8">
        <v>0</v>
      </c>
      <c r="F8">
        <f t="shared" ref="F8:O8" si="0">E8+dx</f>
        <v>0.31415926535897931</v>
      </c>
      <c r="G8">
        <f t="shared" si="0"/>
        <v>0.62831853071795862</v>
      </c>
      <c r="H8">
        <f t="shared" si="0"/>
        <v>0.94247779607693793</v>
      </c>
      <c r="I8">
        <f t="shared" si="0"/>
        <v>1.2566370614359172</v>
      </c>
      <c r="J8">
        <f t="shared" si="0"/>
        <v>1.5707963267948966</v>
      </c>
      <c r="K8">
        <f t="shared" si="0"/>
        <v>1.8849555921538759</v>
      </c>
      <c r="L8">
        <f t="shared" si="0"/>
        <v>2.1991148575128552</v>
      </c>
      <c r="M8">
        <f t="shared" si="0"/>
        <v>2.5132741228718345</v>
      </c>
      <c r="N8">
        <f t="shared" si="0"/>
        <v>2.8274333882308138</v>
      </c>
      <c r="O8">
        <f t="shared" si="0"/>
        <v>3.1415926535897931</v>
      </c>
      <c r="R8" t="s">
        <v>76</v>
      </c>
      <c r="T8">
        <f t="shared" ref="T8:T18" si="1">T7+dt</f>
        <v>0.2</v>
      </c>
      <c r="U8">
        <f>R16</f>
        <v>7.4836326911668944E-7</v>
      </c>
      <c r="V8">
        <f>Q15</f>
        <v>3.0902963575611159E-8</v>
      </c>
      <c r="W8">
        <f t="shared" ref="W8:W18" si="2">U8+V8</f>
        <v>7.7926623269230057E-7</v>
      </c>
    </row>
    <row r="9" spans="1:23" x14ac:dyDescent="0.25">
      <c r="D9" t="s">
        <v>6</v>
      </c>
      <c r="E9">
        <v>0</v>
      </c>
      <c r="F9">
        <f>SIN(F8)/1000</f>
        <v>3.0901699437494741E-4</v>
      </c>
      <c r="G9">
        <f t="shared" ref="G9:N9" si="3">SIN(G8)/1000</f>
        <v>5.8778525229247311E-4</v>
      </c>
      <c r="H9">
        <f t="shared" si="3"/>
        <v>8.0901699437494748E-4</v>
      </c>
      <c r="I9">
        <f t="shared" si="3"/>
        <v>9.5105651629515358E-4</v>
      </c>
      <c r="J9">
        <f t="shared" si="3"/>
        <v>1E-3</v>
      </c>
      <c r="K9">
        <f t="shared" si="3"/>
        <v>9.5105651629515369E-4</v>
      </c>
      <c r="L9">
        <f t="shared" si="3"/>
        <v>8.0901699437494748E-4</v>
      </c>
      <c r="M9">
        <f t="shared" si="3"/>
        <v>5.8778525229247322E-4</v>
      </c>
      <c r="N9">
        <f t="shared" si="3"/>
        <v>3.0901699437494752E-4</v>
      </c>
      <c r="O9">
        <v>0</v>
      </c>
      <c r="Q9" t="s">
        <v>77</v>
      </c>
      <c r="R9">
        <f>1/(2*dx)*((F9-E9)^2+(G9-F9)^2+(H9-G9)^2+(I9-H9)^2+(J9-I9)^2+(K9-J9)^2+(L9-K9)^2+(M9-L9)^2+(N9-M9)^2+(O9-N9)^2)</f>
        <v>7.7895973637639416E-7</v>
      </c>
      <c r="T9">
        <f t="shared" si="1"/>
        <v>0.4</v>
      </c>
      <c r="U9">
        <f>R22</f>
        <v>6.6081629895485392E-7</v>
      </c>
      <c r="V9">
        <f>Q21</f>
        <v>1.1875655065007638E-7</v>
      </c>
      <c r="W9">
        <f t="shared" si="2"/>
        <v>7.7957284960493028E-7</v>
      </c>
    </row>
    <row r="10" spans="1:23" x14ac:dyDescent="0.25">
      <c r="D10" t="s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f>dx/2*(F10^2+G10^2+H10^2+I10^2+J10^2+K10^2+L10^2+M10^2+N10^2)</f>
        <v>0</v>
      </c>
      <c r="T10">
        <f t="shared" si="1"/>
        <v>0.60000000000000009</v>
      </c>
      <c r="U10">
        <f>R28</f>
        <v>5.3019102879096877E-7</v>
      </c>
      <c r="V10">
        <f>Q27</f>
        <v>2.4968855837076529E-7</v>
      </c>
      <c r="W10">
        <f t="shared" si="2"/>
        <v>7.7987958716173406E-7</v>
      </c>
    </row>
    <row r="11" spans="1:23" x14ac:dyDescent="0.25">
      <c r="D11" t="s">
        <v>7</v>
      </c>
      <c r="E11">
        <v>0</v>
      </c>
      <c r="F11">
        <f t="shared" ref="F11:N11" si="4">(G9-2*F9+E9)/dx^2</f>
        <v>-3.0648377815511031E-4</v>
      </c>
      <c r="G11">
        <f t="shared" si="4"/>
        <v>-5.8296678870635118E-4</v>
      </c>
      <c r="H11">
        <f t="shared" si="4"/>
        <v>-8.0238494821056265E-4</v>
      </c>
      <c r="I11">
        <f t="shared" si="4"/>
        <v>-9.4326007843925533E-4</v>
      </c>
      <c r="J11">
        <f t="shared" si="4"/>
        <v>-9.9180234011090034E-4</v>
      </c>
      <c r="K11">
        <f t="shared" si="4"/>
        <v>-9.432600784392576E-4</v>
      </c>
      <c r="L11">
        <f t="shared" si="4"/>
        <v>-8.0238494821055939E-4</v>
      </c>
      <c r="M11">
        <f t="shared" si="4"/>
        <v>-5.8296678870635292E-4</v>
      </c>
      <c r="N11">
        <f t="shared" si="4"/>
        <v>-3.0648377815511139E-4</v>
      </c>
      <c r="O11">
        <v>0</v>
      </c>
      <c r="T11">
        <f t="shared" si="1"/>
        <v>0.8</v>
      </c>
      <c r="U11">
        <f>R34</f>
        <v>3.7720662187122394E-7</v>
      </c>
      <c r="V11">
        <f>Q33</f>
        <v>4.0297982353895798E-7</v>
      </c>
      <c r="W11">
        <f t="shared" si="2"/>
        <v>7.8018644541018187E-7</v>
      </c>
    </row>
    <row r="12" spans="1:23" x14ac:dyDescent="0.25">
      <c r="D12" t="s">
        <v>9</v>
      </c>
      <c r="E12">
        <v>0</v>
      </c>
      <c r="F12" cm="1">
        <f t="array" ref="F12">F10+F11*dt/2</f>
        <v>-3.0648377815511029E-5</v>
      </c>
      <c r="G12" cm="1">
        <f t="array" ref="G12">G10+G11*dt/2</f>
        <v>-5.8296678870635121E-5</v>
      </c>
      <c r="H12" cm="1">
        <f t="array" ref="H12">H10+H11*dt/2</f>
        <v>-8.0238494821056267E-5</v>
      </c>
      <c r="I12" cm="1">
        <f t="array" ref="I12">I10+I11*dt/2</f>
        <v>-9.4326007843925533E-5</v>
      </c>
      <c r="J12" cm="1">
        <f t="array" ref="J12">J10+J11*dt/2</f>
        <v>-9.9180234011090042E-5</v>
      </c>
      <c r="K12" cm="1">
        <f t="array" ref="K12">K10+K11*dt/2</f>
        <v>-9.4326007843925763E-5</v>
      </c>
      <c r="L12" cm="1">
        <f t="array" ref="L12">L10+L11*dt/2</f>
        <v>-8.0238494821055942E-5</v>
      </c>
      <c r="M12" cm="1">
        <f t="array" ref="M12">M10+M11*dt/2</f>
        <v>-5.8296678870635297E-5</v>
      </c>
      <c r="N12" cm="1">
        <f t="array" ref="N12">N10+N11*dt/2</f>
        <v>-3.0648377815511138E-5</v>
      </c>
      <c r="O12">
        <v>0</v>
      </c>
      <c r="T12">
        <f t="shared" si="1"/>
        <v>1</v>
      </c>
      <c r="U12">
        <f>R40</f>
        <v>2.261466974390828E-7</v>
      </c>
      <c r="V12">
        <f>Q39</f>
        <v>5.5434672695867911E-7</v>
      </c>
      <c r="W12">
        <f t="shared" si="2"/>
        <v>7.8049342439776186E-7</v>
      </c>
    </row>
    <row r="13" spans="1:23" x14ac:dyDescent="0.25">
      <c r="D13" t="s">
        <v>10</v>
      </c>
      <c r="E13">
        <v>0</v>
      </c>
      <c r="F13">
        <f t="shared" ref="F13:N13" si="5">F9+F10*dt/2</f>
        <v>3.0901699437494741E-4</v>
      </c>
      <c r="G13">
        <f t="shared" si="5"/>
        <v>5.8778525229247311E-4</v>
      </c>
      <c r="H13">
        <f t="shared" si="5"/>
        <v>8.0901699437494748E-4</v>
      </c>
      <c r="I13">
        <f t="shared" si="5"/>
        <v>9.5105651629515358E-4</v>
      </c>
      <c r="J13">
        <f t="shared" si="5"/>
        <v>1E-3</v>
      </c>
      <c r="K13">
        <f t="shared" si="5"/>
        <v>9.5105651629515369E-4</v>
      </c>
      <c r="L13">
        <f t="shared" si="5"/>
        <v>8.0901699437494748E-4</v>
      </c>
      <c r="M13">
        <f t="shared" si="5"/>
        <v>5.8778525229247322E-4</v>
      </c>
      <c r="N13">
        <f t="shared" si="5"/>
        <v>3.0901699437494752E-4</v>
      </c>
      <c r="O13">
        <v>0</v>
      </c>
      <c r="T13">
        <f t="shared" si="1"/>
        <v>1.2</v>
      </c>
      <c r="U13">
        <f>R46</f>
        <v>1.0100860447274524E-7</v>
      </c>
      <c r="V13">
        <f>Q45</f>
        <v>6.7979191969923613E-7</v>
      </c>
      <c r="W13">
        <f t="shared" si="2"/>
        <v>7.8080052417198136E-7</v>
      </c>
    </row>
    <row r="14" spans="1:23" x14ac:dyDescent="0.25">
      <c r="D14" t="s">
        <v>11</v>
      </c>
      <c r="E14">
        <v>0</v>
      </c>
      <c r="F14">
        <f t="shared" ref="F14:N14" si="6">(G13-F13*2+E13)/dx^2</f>
        <v>-3.0648377815511031E-4</v>
      </c>
      <c r="G14">
        <f t="shared" si="6"/>
        <v>-5.8296678870635118E-4</v>
      </c>
      <c r="H14">
        <f t="shared" si="6"/>
        <v>-8.0238494821056265E-4</v>
      </c>
      <c r="I14">
        <f t="shared" si="6"/>
        <v>-9.4326007843925533E-4</v>
      </c>
      <c r="J14">
        <f t="shared" si="6"/>
        <v>-9.9180234011090034E-4</v>
      </c>
      <c r="K14">
        <f t="shared" si="6"/>
        <v>-9.432600784392576E-4</v>
      </c>
      <c r="L14">
        <f t="shared" si="6"/>
        <v>-8.0238494821055939E-4</v>
      </c>
      <c r="M14">
        <f t="shared" si="6"/>
        <v>-5.8296678870635292E-4</v>
      </c>
      <c r="N14">
        <f t="shared" si="6"/>
        <v>-3.0648377815511139E-4</v>
      </c>
      <c r="O14">
        <v>0</v>
      </c>
      <c r="T14">
        <f t="shared" si="1"/>
        <v>1.4</v>
      </c>
      <c r="U14">
        <f>R52</f>
        <v>2.1695092352888179E-8</v>
      </c>
      <c r="V14">
        <f>Q51</f>
        <v>7.5941265242747755E-7</v>
      </c>
      <c r="W14">
        <f t="shared" si="2"/>
        <v>7.8110774478036569E-7</v>
      </c>
    </row>
    <row r="15" spans="1:23" x14ac:dyDescent="0.25">
      <c r="D15" t="s">
        <v>12</v>
      </c>
      <c r="E15">
        <v>0</v>
      </c>
      <c r="F15">
        <f t="shared" ref="F15:N15" si="7">F10+F14*dt</f>
        <v>-6.1296755631022059E-5</v>
      </c>
      <c r="G15">
        <f t="shared" si="7"/>
        <v>-1.1659335774127024E-4</v>
      </c>
      <c r="H15">
        <f t="shared" si="7"/>
        <v>-1.6047698964211253E-4</v>
      </c>
      <c r="I15">
        <f t="shared" si="7"/>
        <v>-1.8865201568785107E-4</v>
      </c>
      <c r="J15">
        <f t="shared" si="7"/>
        <v>-1.9836046802218008E-4</v>
      </c>
      <c r="K15">
        <f t="shared" si="7"/>
        <v>-1.8865201568785153E-4</v>
      </c>
      <c r="L15">
        <f t="shared" si="7"/>
        <v>-1.6047698964211188E-4</v>
      </c>
      <c r="M15">
        <f t="shared" si="7"/>
        <v>-1.1659335774127059E-4</v>
      </c>
      <c r="N15">
        <f t="shared" si="7"/>
        <v>-6.1296755631022276E-5</v>
      </c>
      <c r="O15">
        <v>0</v>
      </c>
      <c r="Q15">
        <f>dx/2*(F15^2+G15^2+H15^2+I15^2+J15^2+K15^2+L15^2+M15^2+N15^2)</f>
        <v>3.0902963575611159E-8</v>
      </c>
      <c r="T15">
        <f t="shared" si="1"/>
        <v>1.5999999999999999</v>
      </c>
      <c r="U15">
        <f>R58</f>
        <v>8.5275001156764118E-10</v>
      </c>
      <c r="V15">
        <f>Q57</f>
        <v>7.8056233625889228E-7</v>
      </c>
      <c r="W15">
        <f t="shared" si="2"/>
        <v>7.8141508627045988E-7</v>
      </c>
    </row>
    <row r="16" spans="1:23" x14ac:dyDescent="0.25">
      <c r="D16" t="s">
        <v>13</v>
      </c>
      <c r="E16">
        <v>0</v>
      </c>
      <c r="F16">
        <f t="shared" ref="F16:N16" si="8">F9+F12*dt</f>
        <v>3.028873188118452E-4</v>
      </c>
      <c r="G16">
        <f t="shared" si="8"/>
        <v>5.7612591651834606E-4</v>
      </c>
      <c r="H16">
        <f t="shared" si="8"/>
        <v>7.9296929541073627E-4</v>
      </c>
      <c r="I16">
        <f t="shared" si="8"/>
        <v>9.3219131472636852E-4</v>
      </c>
      <c r="J16">
        <f t="shared" si="8"/>
        <v>9.8016395319778203E-4</v>
      </c>
      <c r="K16">
        <f t="shared" si="8"/>
        <v>9.3219131472636852E-4</v>
      </c>
      <c r="L16">
        <f t="shared" si="8"/>
        <v>7.9296929541073627E-4</v>
      </c>
      <c r="M16">
        <f t="shared" si="8"/>
        <v>5.7612591651834617E-4</v>
      </c>
      <c r="N16">
        <f t="shared" si="8"/>
        <v>3.0288731881184531E-4</v>
      </c>
      <c r="O16">
        <v>0</v>
      </c>
      <c r="R16">
        <f>1/(2*dx)*((F16-E16)^2+(G16-F16)^2+(H16-G16)^2+(I16-H16)^2+(J16-I16)^2+(K16-J16)^2+(L16-K16)^2+(M16-L16)^2+(N16-M16)^2+(O16-N16)^2)</f>
        <v>7.4836326911668944E-7</v>
      </c>
      <c r="T16">
        <f t="shared" si="1"/>
        <v>1.7999999999999998</v>
      </c>
      <c r="U16">
        <f>R64</f>
        <v>4.1859426070333263E-8</v>
      </c>
      <c r="V16">
        <f>Q63</f>
        <v>7.3986312261949349E-7</v>
      </c>
      <c r="W16">
        <f t="shared" si="2"/>
        <v>7.8172254868982672E-7</v>
      </c>
    </row>
    <row r="17" spans="4:23" x14ac:dyDescent="0.25">
      <c r="D17" t="s">
        <v>14</v>
      </c>
      <c r="E17">
        <v>0</v>
      </c>
      <c r="F17">
        <f t="shared" ref="F17:N17" si="9">(G16-2*F16+E16)/dx^2</f>
        <v>-3.0040435158750498E-4</v>
      </c>
      <c r="G17">
        <f t="shared" si="9"/>
        <v>-5.7140303220143277E-4</v>
      </c>
      <c r="H17">
        <f t="shared" si="9"/>
        <v>-7.8646880282446274E-4</v>
      </c>
      <c r="I17">
        <f t="shared" si="9"/>
        <v>-9.2454952737667064E-4</v>
      </c>
      <c r="J17">
        <f t="shared" si="9"/>
        <v>-9.7212890247391445E-4</v>
      </c>
      <c r="K17">
        <f t="shared" si="9"/>
        <v>-9.2454952737667183E-4</v>
      </c>
      <c r="L17">
        <f t="shared" si="9"/>
        <v>-7.8646880282446274E-4</v>
      </c>
      <c r="M17">
        <f t="shared" si="9"/>
        <v>-5.7140303220143331E-4</v>
      </c>
      <c r="N17">
        <f t="shared" si="9"/>
        <v>-3.0040435158750606E-4</v>
      </c>
      <c r="O17">
        <v>0</v>
      </c>
      <c r="T17">
        <f t="shared" si="1"/>
        <v>1.9999999999999998</v>
      </c>
      <c r="U17">
        <f>R70</f>
        <v>1.382809076599252E-7</v>
      </c>
      <c r="V17">
        <f>Q69</f>
        <v>6.4374922442612324E-7</v>
      </c>
      <c r="W17">
        <f t="shared" si="2"/>
        <v>7.8203013208604841E-7</v>
      </c>
    </row>
    <row r="18" spans="4:23" x14ac:dyDescent="0.25">
      <c r="D18" t="s">
        <v>18</v>
      </c>
      <c r="E18">
        <v>0</v>
      </c>
      <c r="F18">
        <f t="shared" ref="F18:N18" si="10">F15+F17*dt/2</f>
        <v>-9.1337190789772554E-5</v>
      </c>
      <c r="G18">
        <f t="shared" si="10"/>
        <v>-1.7373366096141353E-4</v>
      </c>
      <c r="H18">
        <f t="shared" si="10"/>
        <v>-2.3912386992455881E-4</v>
      </c>
      <c r="I18">
        <f t="shared" si="10"/>
        <v>-2.8110696842551815E-4</v>
      </c>
      <c r="J18">
        <f t="shared" si="10"/>
        <v>-2.9557335826957155E-4</v>
      </c>
      <c r="K18">
        <f t="shared" si="10"/>
        <v>-2.8110696842551875E-4</v>
      </c>
      <c r="L18">
        <f t="shared" si="10"/>
        <v>-2.3912386992455816E-4</v>
      </c>
      <c r="M18">
        <f t="shared" si="10"/>
        <v>-1.7373366096141394E-4</v>
      </c>
      <c r="N18">
        <f t="shared" si="10"/>
        <v>-9.1337190789772879E-5</v>
      </c>
      <c r="O18">
        <v>0</v>
      </c>
      <c r="T18">
        <f t="shared" si="1"/>
        <v>2.1999999999999997</v>
      </c>
      <c r="U18">
        <f>R76</f>
        <v>2.7488423320278624E-7</v>
      </c>
      <c r="V18">
        <f>Q75</f>
        <v>5.0745360330393888E-7</v>
      </c>
      <c r="W18">
        <f t="shared" si="2"/>
        <v>7.8233783650672511E-7</v>
      </c>
    </row>
    <row r="19" spans="4:23" x14ac:dyDescent="0.25">
      <c r="D19" t="s">
        <v>19</v>
      </c>
      <c r="E19">
        <v>0</v>
      </c>
      <c r="F19">
        <f t="shared" ref="F19:N19" si="11">F16+F15*dt/2</f>
        <v>2.9675764324874299E-4</v>
      </c>
      <c r="G19">
        <f t="shared" si="11"/>
        <v>5.64466580744219E-4</v>
      </c>
      <c r="H19">
        <f t="shared" si="11"/>
        <v>7.7692159644652506E-4</v>
      </c>
      <c r="I19">
        <f t="shared" si="11"/>
        <v>9.1332611315758346E-4</v>
      </c>
      <c r="J19">
        <f t="shared" si="11"/>
        <v>9.6032790639556404E-4</v>
      </c>
      <c r="K19">
        <f t="shared" si="11"/>
        <v>9.1332611315758335E-4</v>
      </c>
      <c r="L19">
        <f t="shared" si="11"/>
        <v>7.7692159644652506E-4</v>
      </c>
      <c r="M19">
        <f t="shared" si="11"/>
        <v>5.6446658074421911E-4</v>
      </c>
      <c r="N19">
        <f t="shared" si="11"/>
        <v>2.9675764324874309E-4</v>
      </c>
      <c r="O19">
        <v>0</v>
      </c>
    </row>
    <row r="20" spans="4:23" x14ac:dyDescent="0.25">
      <c r="D20" t="s">
        <v>20</v>
      </c>
      <c r="E20">
        <v>0</v>
      </c>
      <c r="F20">
        <f t="shared" ref="F20:N20" si="12">(G19-F19*2+E19)/dx^2</f>
        <v>-2.9432492501989965E-4</v>
      </c>
      <c r="G20">
        <f t="shared" si="12"/>
        <v>-5.5983927569651436E-4</v>
      </c>
      <c r="H20">
        <f t="shared" si="12"/>
        <v>-7.7055265743836284E-4</v>
      </c>
      <c r="I20">
        <f t="shared" si="12"/>
        <v>-9.0583897631408596E-4</v>
      </c>
      <c r="J20">
        <f t="shared" si="12"/>
        <v>-9.5245546483692422E-4</v>
      </c>
      <c r="K20">
        <f t="shared" si="12"/>
        <v>-9.0583897631408379E-4</v>
      </c>
      <c r="L20">
        <f t="shared" si="12"/>
        <v>-7.7055265743836176E-4</v>
      </c>
      <c r="M20">
        <f t="shared" si="12"/>
        <v>-5.5983927569651598E-4</v>
      </c>
      <c r="N20">
        <f t="shared" si="12"/>
        <v>-2.9432492501990073E-4</v>
      </c>
      <c r="O20">
        <v>0</v>
      </c>
    </row>
    <row r="21" spans="4:23" x14ac:dyDescent="0.25">
      <c r="D21" t="s">
        <v>15</v>
      </c>
      <c r="E21">
        <v>0</v>
      </c>
      <c r="F21">
        <f t="shared" ref="F21:N21" si="13">F15+F20*dt</f>
        <v>-1.2016174063500199E-4</v>
      </c>
      <c r="G21">
        <f t="shared" si="13"/>
        <v>-2.2856121288057312E-4</v>
      </c>
      <c r="H21">
        <f t="shared" si="13"/>
        <v>-3.1458752112978512E-4</v>
      </c>
      <c r="I21">
        <f t="shared" si="13"/>
        <v>-3.6981981095066823E-4</v>
      </c>
      <c r="J21">
        <f t="shared" si="13"/>
        <v>-3.8885156098956498E-4</v>
      </c>
      <c r="K21">
        <f t="shared" si="13"/>
        <v>-3.6981981095066829E-4</v>
      </c>
      <c r="L21">
        <f t="shared" si="13"/>
        <v>-3.1458752112978425E-4</v>
      </c>
      <c r="M21">
        <f t="shared" si="13"/>
        <v>-2.285612128805738E-4</v>
      </c>
      <c r="N21">
        <f t="shared" si="13"/>
        <v>-1.2016174063500243E-4</v>
      </c>
      <c r="O21">
        <v>0</v>
      </c>
      <c r="Q21">
        <f>dx/2*(F21^2+G21^2+H21^2+I21^2+J21^2+K21^2+L21^2+M21^2+N21^2)</f>
        <v>1.1875655065007638E-7</v>
      </c>
    </row>
    <row r="22" spans="4:23" x14ac:dyDescent="0.25">
      <c r="D22" t="s">
        <v>16</v>
      </c>
      <c r="E22">
        <v>0</v>
      </c>
      <c r="F22">
        <f t="shared" ref="F22:N22" si="14">F16+F18*dt</f>
        <v>2.8461988065389069E-4</v>
      </c>
      <c r="G22">
        <f t="shared" si="14"/>
        <v>5.4137918432606335E-4</v>
      </c>
      <c r="H22">
        <f t="shared" si="14"/>
        <v>7.4514452142582449E-4</v>
      </c>
      <c r="I22">
        <f t="shared" si="14"/>
        <v>8.7596992104126484E-4</v>
      </c>
      <c r="J22">
        <f t="shared" si="14"/>
        <v>9.2104928154386771E-4</v>
      </c>
      <c r="K22">
        <f t="shared" si="14"/>
        <v>8.7596992104126473E-4</v>
      </c>
      <c r="L22">
        <f t="shared" si="14"/>
        <v>7.451445214258246E-4</v>
      </c>
      <c r="M22">
        <f t="shared" si="14"/>
        <v>5.4137918432606335E-4</v>
      </c>
      <c r="N22">
        <f t="shared" si="14"/>
        <v>2.8461988065389075E-4</v>
      </c>
      <c r="O22">
        <v>0</v>
      </c>
      <c r="R22">
        <f>1/(2*dx)*((F22-E22)^2+(G22-F22)^2+(H22-G22)^2+(I22-H22)^2+(J22-I22)^2+(K22-J22)^2+(L22-K22)^2+(M22-L22)^2+(N22-M22)^2+(O22-N22)^2)</f>
        <v>6.6081629895485392E-7</v>
      </c>
    </row>
    <row r="23" spans="4:23" x14ac:dyDescent="0.25">
      <c r="D23" t="s">
        <v>17</v>
      </c>
      <c r="E23">
        <v>0</v>
      </c>
      <c r="F23">
        <f t="shared" ref="F23:N23" si="15">(G22-2*F22+E22)/dx^2</f>
        <v>-2.8228666367461426E-4</v>
      </c>
      <c r="G23">
        <f t="shared" si="15"/>
        <v>-5.3694114190192162E-4</v>
      </c>
      <c r="H23">
        <f t="shared" si="15"/>
        <v>-7.3903608007095062E-4</v>
      </c>
      <c r="I23">
        <f t="shared" si="15"/>
        <v>-8.6878901755548833E-4</v>
      </c>
      <c r="J23">
        <f t="shared" si="15"/>
        <v>-9.1349883279267597E-4</v>
      </c>
      <c r="K23">
        <f t="shared" si="15"/>
        <v>-8.68789017555484E-4</v>
      </c>
      <c r="L23">
        <f t="shared" si="15"/>
        <v>-7.3903608007095387E-4</v>
      </c>
      <c r="M23">
        <f t="shared" si="15"/>
        <v>-5.3694114190191934E-4</v>
      </c>
      <c r="N23">
        <f t="shared" si="15"/>
        <v>-2.8228666367461535E-4</v>
      </c>
      <c r="O23">
        <v>0</v>
      </c>
    </row>
    <row r="24" spans="4:23" x14ac:dyDescent="0.25">
      <c r="D24" t="s">
        <v>21</v>
      </c>
      <c r="E24">
        <v>0</v>
      </c>
      <c r="F24">
        <f t="shared" ref="F24:N24" si="16">F21+F23*dt/2</f>
        <v>-1.4839040700246342E-4</v>
      </c>
      <c r="G24">
        <f t="shared" si="16"/>
        <v>-2.822553270707653E-4</v>
      </c>
      <c r="H24">
        <f t="shared" si="16"/>
        <v>-3.884911291368802E-4</v>
      </c>
      <c r="I24">
        <f t="shared" si="16"/>
        <v>-4.5669871270621708E-4</v>
      </c>
      <c r="J24">
        <f t="shared" si="16"/>
        <v>-4.8020144426883258E-4</v>
      </c>
      <c r="K24">
        <f t="shared" si="16"/>
        <v>-4.566987127062167E-4</v>
      </c>
      <c r="L24">
        <f t="shared" si="16"/>
        <v>-3.8849112913687966E-4</v>
      </c>
      <c r="M24">
        <f t="shared" si="16"/>
        <v>-2.8225532707076574E-4</v>
      </c>
      <c r="N24">
        <f t="shared" si="16"/>
        <v>-1.4839040700246397E-4</v>
      </c>
      <c r="O24">
        <v>0</v>
      </c>
    </row>
    <row r="25" spans="4:23" x14ac:dyDescent="0.25">
      <c r="D25" t="s">
        <v>23</v>
      </c>
      <c r="E25">
        <v>0</v>
      </c>
      <c r="F25">
        <f t="shared" ref="F25:N25" si="17">F22+F21*dt/2</f>
        <v>2.7260370659039048E-4</v>
      </c>
      <c r="G25">
        <f t="shared" si="17"/>
        <v>5.1852306303800603E-4</v>
      </c>
      <c r="H25">
        <f t="shared" si="17"/>
        <v>7.1368576931284599E-4</v>
      </c>
      <c r="I25">
        <f t="shared" si="17"/>
        <v>8.3898793994619805E-4</v>
      </c>
      <c r="J25">
        <f t="shared" si="17"/>
        <v>8.8216412544491125E-4</v>
      </c>
      <c r="K25">
        <f t="shared" si="17"/>
        <v>8.3898793994619794E-4</v>
      </c>
      <c r="L25">
        <f t="shared" si="17"/>
        <v>7.1368576931284621E-4</v>
      </c>
      <c r="M25">
        <f t="shared" si="17"/>
        <v>5.1852306303800592E-4</v>
      </c>
      <c r="N25">
        <f t="shared" si="17"/>
        <v>2.7260370659039048E-4</v>
      </c>
      <c r="O25">
        <v>0</v>
      </c>
    </row>
    <row r="26" spans="4:23" x14ac:dyDescent="0.25">
      <c r="D26" t="s">
        <v>22</v>
      </c>
      <c r="E26">
        <v>0</v>
      </c>
      <c r="F26">
        <f t="shared" ref="F26:N26" si="18">(G25-F25*2+E25)/dx^2</f>
        <v>-2.7036899411925409E-4</v>
      </c>
      <c r="G26">
        <f t="shared" si="18"/>
        <v>-5.1427238732256917E-4</v>
      </c>
      <c r="H26">
        <f t="shared" si="18"/>
        <v>-7.0783521610832804E-4</v>
      </c>
      <c r="I26">
        <f t="shared" si="18"/>
        <v>-8.3211020216346463E-4</v>
      </c>
      <c r="J26">
        <f t="shared" si="18"/>
        <v>-8.7493244397815343E-4</v>
      </c>
      <c r="K26">
        <f t="shared" si="18"/>
        <v>-8.3211020216346018E-4</v>
      </c>
      <c r="L26">
        <f t="shared" si="18"/>
        <v>-7.0783521610833465E-4</v>
      </c>
      <c r="M26">
        <f t="shared" si="18"/>
        <v>-5.1427238732256418E-4</v>
      </c>
      <c r="N26">
        <f t="shared" si="18"/>
        <v>-2.7036899411925517E-4</v>
      </c>
      <c r="O26">
        <v>0</v>
      </c>
    </row>
    <row r="27" spans="4:23" x14ac:dyDescent="0.25">
      <c r="D27" t="s">
        <v>24</v>
      </c>
      <c r="E27">
        <v>0</v>
      </c>
      <c r="F27">
        <f t="shared" ref="F27:N27" si="19">F21+F26*dt</f>
        <v>-1.7423553945885282E-4</v>
      </c>
      <c r="G27">
        <f t="shared" si="19"/>
        <v>-3.3141569034508697E-4</v>
      </c>
      <c r="H27">
        <f t="shared" si="19"/>
        <v>-4.5615456435145073E-4</v>
      </c>
      <c r="I27">
        <f t="shared" si="19"/>
        <v>-5.3624185138336118E-4</v>
      </c>
      <c r="J27">
        <f t="shared" si="19"/>
        <v>-5.6383804978519571E-4</v>
      </c>
      <c r="K27">
        <f t="shared" si="19"/>
        <v>-5.3624185138336031E-4</v>
      </c>
      <c r="L27">
        <f t="shared" si="19"/>
        <v>-4.5615456435145116E-4</v>
      </c>
      <c r="M27">
        <f t="shared" si="19"/>
        <v>-3.3141569034508665E-4</v>
      </c>
      <c r="N27">
        <f t="shared" si="19"/>
        <v>-1.7423553945885347E-4</v>
      </c>
      <c r="O27">
        <v>0</v>
      </c>
      <c r="Q27">
        <f>dx/2*(F27^2+G27^2+H27^2+I27^2+J27^2+K27^2+L27^2+M27^2+N27^2)</f>
        <v>2.4968855837076529E-7</v>
      </c>
    </row>
    <row r="28" spans="4:23" x14ac:dyDescent="0.25">
      <c r="D28" t="s">
        <v>25</v>
      </c>
      <c r="E28">
        <v>0</v>
      </c>
      <c r="F28">
        <f t="shared" ref="F28:N28" si="20">F22+F24*dt</f>
        <v>2.5494179925339801E-4</v>
      </c>
      <c r="G28">
        <f t="shared" si="20"/>
        <v>4.849281189119103E-4</v>
      </c>
      <c r="H28">
        <f t="shared" si="20"/>
        <v>6.6744629559844842E-4</v>
      </c>
      <c r="I28">
        <f t="shared" si="20"/>
        <v>7.8463017850002143E-4</v>
      </c>
      <c r="J28">
        <f t="shared" si="20"/>
        <v>8.2500899269010125E-4</v>
      </c>
      <c r="K28">
        <f t="shared" si="20"/>
        <v>7.8463017850002132E-4</v>
      </c>
      <c r="L28">
        <f t="shared" si="20"/>
        <v>6.6744629559844864E-4</v>
      </c>
      <c r="M28">
        <f t="shared" si="20"/>
        <v>4.8492811891191019E-4</v>
      </c>
      <c r="N28">
        <f t="shared" si="20"/>
        <v>2.5494179925339796E-4</v>
      </c>
      <c r="O28">
        <v>0</v>
      </c>
      <c r="R28">
        <f>1/(2*dx)*((F28-E28)^2+(G28-F28)^2+(H28-G28)^2+(I28-H28)^2+(J28-I28)^2+(K28-J28)^2+(L28-K28)^2+(M28-L28)^2+(N28-M28)^2+(O28-N28)^2)</f>
        <v>5.3019102879096877E-7</v>
      </c>
    </row>
    <row r="29" spans="4:23" x14ac:dyDescent="0.25">
      <c r="D29" t="s">
        <v>26</v>
      </c>
      <c r="E29">
        <v>0</v>
      </c>
      <c r="F29">
        <f t="shared" ref="F29:N29" si="21">(G28-2*F28+E28)/dx^2</f>
        <v>-2.5285187309160304E-4</v>
      </c>
      <c r="G29">
        <f t="shared" si="21"/>
        <v>-4.8095284312241394E-4</v>
      </c>
      <c r="H29">
        <f t="shared" si="21"/>
        <v>-6.6197479787288979E-4</v>
      </c>
      <c r="I29">
        <f t="shared" si="21"/>
        <v>-7.7819804715795735E-4</v>
      </c>
      <c r="J29">
        <f t="shared" si="21"/>
        <v>-8.1824584956258347E-4</v>
      </c>
      <c r="K29">
        <f t="shared" si="21"/>
        <v>-7.7819804715795302E-4</v>
      </c>
      <c r="L29">
        <f t="shared" si="21"/>
        <v>-6.619747978728964E-4</v>
      </c>
      <c r="M29">
        <f t="shared" si="21"/>
        <v>-4.8095284312241063E-4</v>
      </c>
      <c r="N29">
        <f t="shared" si="21"/>
        <v>-2.5285187309160304E-4</v>
      </c>
      <c r="O29">
        <v>0</v>
      </c>
    </row>
    <row r="30" spans="4:23" x14ac:dyDescent="0.25">
      <c r="D30" t="s">
        <v>27</v>
      </c>
      <c r="E30">
        <v>0</v>
      </c>
      <c r="F30">
        <f t="shared" ref="F30:N30" si="22">F27+F29*dt/2</f>
        <v>-1.9952072676801314E-4</v>
      </c>
      <c r="G30">
        <f t="shared" si="22"/>
        <v>-3.7951097465732837E-4</v>
      </c>
      <c r="H30">
        <f t="shared" si="22"/>
        <v>-5.2235204413873966E-4</v>
      </c>
      <c r="I30">
        <f t="shared" si="22"/>
        <v>-6.1406165609915694E-4</v>
      </c>
      <c r="J30">
        <f t="shared" si="22"/>
        <v>-6.4566263474145403E-4</v>
      </c>
      <c r="K30">
        <f t="shared" si="22"/>
        <v>-6.1406165609915564E-4</v>
      </c>
      <c r="L30">
        <f t="shared" si="22"/>
        <v>-5.2235204413874086E-4</v>
      </c>
      <c r="M30">
        <f t="shared" si="22"/>
        <v>-3.7951097465732772E-4</v>
      </c>
      <c r="N30">
        <f t="shared" si="22"/>
        <v>-1.9952072676801379E-4</v>
      </c>
      <c r="O30">
        <v>0</v>
      </c>
    </row>
    <row r="31" spans="4:23" x14ac:dyDescent="0.25">
      <c r="D31" t="s">
        <v>28</v>
      </c>
      <c r="E31">
        <v>0</v>
      </c>
      <c r="F31">
        <f t="shared" ref="F31:N31" si="23">F28+F27*dt/2</f>
        <v>2.3751824530751273E-4</v>
      </c>
      <c r="G31">
        <f t="shared" si="23"/>
        <v>4.5178654987740162E-4</v>
      </c>
      <c r="H31">
        <f t="shared" si="23"/>
        <v>6.2183083916330338E-4</v>
      </c>
      <c r="I31">
        <f t="shared" si="23"/>
        <v>7.3100599336168529E-4</v>
      </c>
      <c r="J31">
        <f t="shared" si="23"/>
        <v>7.6862518771158173E-4</v>
      </c>
      <c r="K31">
        <f t="shared" si="23"/>
        <v>7.3100599336168529E-4</v>
      </c>
      <c r="L31">
        <f t="shared" si="23"/>
        <v>6.2183083916330349E-4</v>
      </c>
      <c r="M31">
        <f t="shared" si="23"/>
        <v>4.5178654987740151E-4</v>
      </c>
      <c r="N31">
        <f t="shared" si="23"/>
        <v>2.3751824530751262E-4</v>
      </c>
      <c r="O31">
        <v>0</v>
      </c>
    </row>
    <row r="32" spans="4:23" x14ac:dyDescent="0.25">
      <c r="D32" t="s">
        <v>29</v>
      </c>
      <c r="E32">
        <v>0</v>
      </c>
      <c r="F32">
        <f t="shared" ref="F32:N32" si="24">(G31-F31*2+E31)/dx^2</f>
        <v>-2.3557115151502564E-4</v>
      </c>
      <c r="G32">
        <f t="shared" si="24"/>
        <v>-4.4808295739904116E-4</v>
      </c>
      <c r="H32">
        <f t="shared" si="24"/>
        <v>-6.1673328143528659E-4</v>
      </c>
      <c r="I32">
        <f t="shared" si="24"/>
        <v>-7.2501345485121457E-4</v>
      </c>
      <c r="J32">
        <f t="shared" si="24"/>
        <v>-7.6232425984053059E-4</v>
      </c>
      <c r="K32">
        <f t="shared" si="24"/>
        <v>-7.2501345485121349E-4</v>
      </c>
      <c r="L32">
        <f t="shared" si="24"/>
        <v>-6.1673328143529039E-4</v>
      </c>
      <c r="M32">
        <f t="shared" si="24"/>
        <v>-4.4808295739903899E-4</v>
      </c>
      <c r="N32">
        <f t="shared" si="24"/>
        <v>-2.3557115151502452E-4</v>
      </c>
      <c r="O32">
        <v>0</v>
      </c>
    </row>
    <row r="33" spans="4:18" x14ac:dyDescent="0.25">
      <c r="D33" t="s">
        <v>30</v>
      </c>
      <c r="E33">
        <v>0</v>
      </c>
      <c r="F33">
        <f t="shared" ref="F33:N33" si="25">F27+F32*dt</f>
        <v>-2.2134976976185796E-4</v>
      </c>
      <c r="G33">
        <f t="shared" si="25"/>
        <v>-4.2103228182489524E-4</v>
      </c>
      <c r="H33">
        <f t="shared" si="25"/>
        <v>-5.7950122063850807E-4</v>
      </c>
      <c r="I33">
        <f t="shared" si="25"/>
        <v>-6.812445423536041E-4</v>
      </c>
      <c r="J33">
        <f t="shared" si="25"/>
        <v>-7.1630290175330185E-4</v>
      </c>
      <c r="K33">
        <f t="shared" si="25"/>
        <v>-6.8124454235360301E-4</v>
      </c>
      <c r="L33">
        <f t="shared" si="25"/>
        <v>-5.7950122063850926E-4</v>
      </c>
      <c r="M33">
        <f t="shared" si="25"/>
        <v>-4.2103228182489448E-4</v>
      </c>
      <c r="N33">
        <f t="shared" si="25"/>
        <v>-2.2134976976185839E-4</v>
      </c>
      <c r="O33">
        <v>0</v>
      </c>
      <c r="Q33">
        <f>dx/2*(F33^2+G33^2+H33^2+I33^2+J33^2+K33^2+L33^2+M33^2+N33^2)</f>
        <v>4.0297982353895798E-7</v>
      </c>
    </row>
    <row r="34" spans="4:18" x14ac:dyDescent="0.25">
      <c r="D34" t="s">
        <v>31</v>
      </c>
      <c r="E34">
        <v>0</v>
      </c>
      <c r="F34">
        <f t="shared" ref="F34:N34" si="26">F28+F30*dt</f>
        <v>2.1503765389979538E-4</v>
      </c>
      <c r="G34">
        <f t="shared" si="26"/>
        <v>4.090259239804446E-4</v>
      </c>
      <c r="H34">
        <f t="shared" si="26"/>
        <v>5.6297588677070045E-4</v>
      </c>
      <c r="I34">
        <f t="shared" si="26"/>
        <v>6.6181784728019E-4</v>
      </c>
      <c r="J34">
        <f t="shared" si="26"/>
        <v>6.9587646574181046E-4</v>
      </c>
      <c r="K34">
        <f t="shared" si="26"/>
        <v>6.6181784728019022E-4</v>
      </c>
      <c r="L34">
        <f t="shared" si="26"/>
        <v>5.6297588677070045E-4</v>
      </c>
      <c r="M34">
        <f t="shared" si="26"/>
        <v>4.0902592398044465E-4</v>
      </c>
      <c r="N34">
        <f t="shared" si="26"/>
        <v>2.1503765389979521E-4</v>
      </c>
      <c r="O34">
        <v>0</v>
      </c>
      <c r="R34">
        <f>1/(2*dx)*((F34-E34)^2+(G34-F34)^2+(H34-G34)^2+(I34-H34)^2+(J34-I34)^2+(K34-J34)^2+(L34-K34)^2+(M34-L34)^2+(N34-M34)^2+(O34-N34)^2)</f>
        <v>3.7720662187122394E-7</v>
      </c>
    </row>
    <row r="35" spans="4:18" x14ac:dyDescent="0.25">
      <c r="D35" t="s">
        <v>32</v>
      </c>
      <c r="E35">
        <v>0</v>
      </c>
      <c r="F35">
        <f t="shared" ref="F35:N35" si="27">(G34-2*F34+E34)/dx^2</f>
        <v>-2.1327484834977607E-4</v>
      </c>
      <c r="G35">
        <f t="shared" si="27"/>
        <v>-4.0567286856982993E-4</v>
      </c>
      <c r="H35">
        <f t="shared" si="27"/>
        <v>-5.5836080192518906E-4</v>
      </c>
      <c r="I35">
        <f t="shared" si="27"/>
        <v>-6.5639248965965278E-4</v>
      </c>
      <c r="J35">
        <f t="shared" si="27"/>
        <v>-6.9017190715083042E-4</v>
      </c>
      <c r="K35">
        <f t="shared" si="27"/>
        <v>-6.5639248965965711E-4</v>
      </c>
      <c r="L35">
        <f t="shared" si="27"/>
        <v>-5.5836080192518689E-4</v>
      </c>
      <c r="M35">
        <f t="shared" si="27"/>
        <v>-4.0567286856983215E-4</v>
      </c>
      <c r="N35">
        <f t="shared" si="27"/>
        <v>-2.1327484834977222E-4</v>
      </c>
      <c r="O35">
        <v>0</v>
      </c>
    </row>
    <row r="36" spans="4:18" x14ac:dyDescent="0.25">
      <c r="D36" t="s">
        <v>33</v>
      </c>
      <c r="E36">
        <v>0</v>
      </c>
      <c r="F36">
        <f t="shared" ref="F36:N36" si="28">F33+F35*dt/2</f>
        <v>-2.4267725459683556E-4</v>
      </c>
      <c r="G36">
        <f t="shared" si="28"/>
        <v>-4.6159956868187821E-4</v>
      </c>
      <c r="H36">
        <f t="shared" si="28"/>
        <v>-6.3533730083102701E-4</v>
      </c>
      <c r="I36">
        <f t="shared" si="28"/>
        <v>-7.4688379131956938E-4</v>
      </c>
      <c r="J36">
        <f t="shared" si="28"/>
        <v>-7.8532009246838489E-4</v>
      </c>
      <c r="K36">
        <f t="shared" si="28"/>
        <v>-7.4688379131956873E-4</v>
      </c>
      <c r="L36">
        <f t="shared" si="28"/>
        <v>-6.3533730083102798E-4</v>
      </c>
      <c r="M36">
        <f t="shared" si="28"/>
        <v>-4.6159956868187767E-4</v>
      </c>
      <c r="N36">
        <f t="shared" si="28"/>
        <v>-2.4267725459683562E-4</v>
      </c>
      <c r="O36">
        <v>0</v>
      </c>
    </row>
    <row r="37" spans="4:18" x14ac:dyDescent="0.25">
      <c r="D37" t="s">
        <v>34</v>
      </c>
      <c r="E37">
        <v>0</v>
      </c>
      <c r="F37">
        <f t="shared" ref="F37:N37" si="29">F34+F33*dt/2</f>
        <v>1.9290267692360956E-4</v>
      </c>
      <c r="G37">
        <f t="shared" si="29"/>
        <v>3.6692269579795505E-4</v>
      </c>
      <c r="H37">
        <f t="shared" si="29"/>
        <v>5.0502576470684958E-4</v>
      </c>
      <c r="I37">
        <f t="shared" si="29"/>
        <v>5.936933930448296E-4</v>
      </c>
      <c r="J37">
        <f t="shared" si="29"/>
        <v>6.2424617556648026E-4</v>
      </c>
      <c r="K37">
        <f t="shared" si="29"/>
        <v>5.9369339304482993E-4</v>
      </c>
      <c r="L37">
        <f t="shared" si="29"/>
        <v>5.0502576470684948E-4</v>
      </c>
      <c r="M37">
        <f t="shared" si="29"/>
        <v>3.6692269579795522E-4</v>
      </c>
      <c r="N37">
        <f t="shared" si="29"/>
        <v>1.9290267692360937E-4</v>
      </c>
      <c r="O37">
        <v>0</v>
      </c>
    </row>
    <row r="38" spans="4:18" x14ac:dyDescent="0.25">
      <c r="D38" t="s">
        <v>35</v>
      </c>
      <c r="E38">
        <v>0</v>
      </c>
      <c r="F38">
        <f t="shared" ref="F38:N38" si="30">(G37-F37*2+E37)/dx^2</f>
        <v>-1.913213263864953E-4</v>
      </c>
      <c r="G38">
        <f t="shared" si="30"/>
        <v>-3.6391478833221148E-4</v>
      </c>
      <c r="H38">
        <f t="shared" si="30"/>
        <v>-5.0088573525255053E-4</v>
      </c>
      <c r="I38">
        <f t="shared" si="30"/>
        <v>-5.8882649653024528E-4</v>
      </c>
      <c r="J38">
        <f t="shared" si="30"/>
        <v>-6.1912881773211156E-4</v>
      </c>
      <c r="K38">
        <f t="shared" si="30"/>
        <v>-5.8882649653025298E-4</v>
      </c>
      <c r="L38">
        <f t="shared" si="30"/>
        <v>-5.0088573525254284E-4</v>
      </c>
      <c r="M38">
        <f t="shared" si="30"/>
        <v>-3.639147883322175E-4</v>
      </c>
      <c r="N38">
        <f t="shared" si="30"/>
        <v>-1.913213263864898E-4</v>
      </c>
      <c r="O38">
        <v>0</v>
      </c>
    </row>
    <row r="39" spans="4:18" x14ac:dyDescent="0.25">
      <c r="D39" t="s">
        <v>36</v>
      </c>
      <c r="E39">
        <v>0</v>
      </c>
      <c r="F39">
        <f t="shared" ref="F39:N39" si="31">F33+F38*dt</f>
        <v>-2.5961403503915704E-4</v>
      </c>
      <c r="G39">
        <f t="shared" si="31"/>
        <v>-4.9381523949133756E-4</v>
      </c>
      <c r="H39">
        <f t="shared" si="31"/>
        <v>-6.796783676890182E-4</v>
      </c>
      <c r="I39">
        <f t="shared" si="31"/>
        <v>-7.9900984165965315E-4</v>
      </c>
      <c r="J39">
        <f t="shared" si="31"/>
        <v>-8.4012866529972416E-4</v>
      </c>
      <c r="K39">
        <f t="shared" si="31"/>
        <v>-7.9900984165965359E-4</v>
      </c>
      <c r="L39">
        <f t="shared" si="31"/>
        <v>-6.7967836768901787E-4</v>
      </c>
      <c r="M39">
        <f t="shared" si="31"/>
        <v>-4.9381523949133799E-4</v>
      </c>
      <c r="N39">
        <f t="shared" si="31"/>
        <v>-2.5961403503915633E-4</v>
      </c>
      <c r="O39">
        <v>0</v>
      </c>
      <c r="Q39">
        <f>dx/2*(F39^2+G39^2+H39^2+I39^2+J39^2+K39^2+L39^2+M39^2+N39^2)</f>
        <v>5.5434672695867911E-7</v>
      </c>
    </row>
    <row r="40" spans="4:18" x14ac:dyDescent="0.25">
      <c r="D40" t="s">
        <v>37</v>
      </c>
      <c r="E40">
        <v>0</v>
      </c>
      <c r="F40">
        <f t="shared" ref="F40:N40" si="32">F34+F36*dt</f>
        <v>1.6650220298042827E-4</v>
      </c>
      <c r="G40">
        <f t="shared" si="32"/>
        <v>3.1670601024406898E-4</v>
      </c>
      <c r="H40">
        <f t="shared" si="32"/>
        <v>4.3590842660449504E-4</v>
      </c>
      <c r="I40">
        <f t="shared" si="32"/>
        <v>5.124410890162761E-4</v>
      </c>
      <c r="J40">
        <f t="shared" si="32"/>
        <v>5.3881244724813344E-4</v>
      </c>
      <c r="K40">
        <f t="shared" si="32"/>
        <v>5.1244108901627643E-4</v>
      </c>
      <c r="L40">
        <f t="shared" si="32"/>
        <v>4.3590842660449483E-4</v>
      </c>
      <c r="M40">
        <f t="shared" si="32"/>
        <v>3.1670601024406909E-4</v>
      </c>
      <c r="N40">
        <f t="shared" si="32"/>
        <v>1.6650220298042808E-4</v>
      </c>
      <c r="O40">
        <v>0</v>
      </c>
      <c r="R40">
        <f>1/(2*dx)*((F40-E40)^2+(G40-F40)^2+(H40-G40)^2+(I40-H40)^2+(J40-I40)^2+(K40-J40)^2+(L40-K40)^2+(M40-L40)^2+(N40-M40)^2+(O40-N40)^2)</f>
        <v>2.261466974390828E-7</v>
      </c>
    </row>
    <row r="41" spans="4:18" x14ac:dyDescent="0.25">
      <c r="D41" t="s">
        <v>38</v>
      </c>
      <c r="E41">
        <v>0</v>
      </c>
      <c r="F41">
        <f t="shared" ref="F41:N41" si="33">(G40-2*F40+E40)/dx^2</f>
        <v>-1.6513727454961236E-4</v>
      </c>
      <c r="G41">
        <f t="shared" si="33"/>
        <v>-3.1410976208725113E-4</v>
      </c>
      <c r="H41">
        <f t="shared" si="33"/>
        <v>-4.3233499758040282E-4</v>
      </c>
      <c r="I41">
        <f t="shared" si="33"/>
        <v>-5.0824027125532167E-4</v>
      </c>
      <c r="J41">
        <f t="shared" si="33"/>
        <v>-5.3439544606157549E-4</v>
      </c>
      <c r="K41">
        <f t="shared" si="33"/>
        <v>-5.0824027125533045E-4</v>
      </c>
      <c r="L41">
        <f t="shared" si="33"/>
        <v>-4.3233499758039403E-4</v>
      </c>
      <c r="M41">
        <f t="shared" si="33"/>
        <v>-3.1410976208725774E-4</v>
      </c>
      <c r="N41">
        <f t="shared" si="33"/>
        <v>-1.651372745496074E-4</v>
      </c>
      <c r="O41">
        <v>0</v>
      </c>
    </row>
    <row r="42" spans="4:18" x14ac:dyDescent="0.25">
      <c r="D42" t="s">
        <v>39</v>
      </c>
      <c r="E42">
        <v>0</v>
      </c>
      <c r="F42">
        <f t="shared" ref="F42:N42" si="34">F39+F41*dt/2</f>
        <v>-2.7612776249411828E-4</v>
      </c>
      <c r="G42">
        <f t="shared" si="34"/>
        <v>-5.2522621570006269E-4</v>
      </c>
      <c r="H42">
        <f t="shared" si="34"/>
        <v>-7.2291186744705854E-4</v>
      </c>
      <c r="I42">
        <f t="shared" si="34"/>
        <v>-8.4983386878518532E-4</v>
      </c>
      <c r="J42">
        <f t="shared" si="34"/>
        <v>-8.9356820990588171E-4</v>
      </c>
      <c r="K42">
        <f t="shared" si="34"/>
        <v>-8.4983386878518662E-4</v>
      </c>
      <c r="L42">
        <f t="shared" si="34"/>
        <v>-7.2291186744705724E-4</v>
      </c>
      <c r="M42">
        <f t="shared" si="34"/>
        <v>-5.2522621570006377E-4</v>
      </c>
      <c r="N42">
        <f t="shared" si="34"/>
        <v>-2.7612776249411709E-4</v>
      </c>
      <c r="O42">
        <v>0</v>
      </c>
    </row>
    <row r="43" spans="4:18" x14ac:dyDescent="0.25">
      <c r="D43" t="s">
        <v>40</v>
      </c>
      <c r="E43">
        <v>0</v>
      </c>
      <c r="F43">
        <f t="shared" ref="F43:N43" si="35">F40+F39*dt/2</f>
        <v>1.4054079947651256E-4</v>
      </c>
      <c r="G43">
        <f t="shared" si="35"/>
        <v>2.6732448629493519E-4</v>
      </c>
      <c r="H43">
        <f t="shared" si="35"/>
        <v>3.6794058983559321E-4</v>
      </c>
      <c r="I43">
        <f t="shared" si="35"/>
        <v>4.3254010485031075E-4</v>
      </c>
      <c r="J43">
        <f t="shared" si="35"/>
        <v>4.5479958071816104E-4</v>
      </c>
      <c r="K43">
        <f t="shared" si="35"/>
        <v>4.3254010485031108E-4</v>
      </c>
      <c r="L43">
        <f t="shared" si="35"/>
        <v>3.6794058983559305E-4</v>
      </c>
      <c r="M43">
        <f t="shared" si="35"/>
        <v>2.673244862949353E-4</v>
      </c>
      <c r="N43">
        <f t="shared" si="35"/>
        <v>1.4054079947651245E-4</v>
      </c>
      <c r="O43">
        <v>0</v>
      </c>
    </row>
    <row r="44" spans="4:18" x14ac:dyDescent="0.25">
      <c r="D44" t="s">
        <v>41</v>
      </c>
      <c r="E44">
        <v>0</v>
      </c>
      <c r="F44">
        <f t="shared" ref="F44:N44" si="36">(G43-F43*2+E43)/dx^2</f>
        <v>-1.3938869380186589E-4</v>
      </c>
      <c r="G44">
        <f t="shared" si="36"/>
        <v>-2.6513305107625555E-4</v>
      </c>
      <c r="H44">
        <f t="shared" si="36"/>
        <v>-3.6492433802073313E-4</v>
      </c>
      <c r="I44">
        <f t="shared" si="36"/>
        <v>-4.2899428818235079E-4</v>
      </c>
      <c r="J44">
        <f t="shared" si="36"/>
        <v>-4.5107128843772568E-4</v>
      </c>
      <c r="K44">
        <f t="shared" si="36"/>
        <v>-4.2899428818235849E-4</v>
      </c>
      <c r="L44">
        <f t="shared" si="36"/>
        <v>-3.6492433802072543E-4</v>
      </c>
      <c r="M44">
        <f t="shared" si="36"/>
        <v>-2.6513305107626076E-4</v>
      </c>
      <c r="N44">
        <f t="shared" si="36"/>
        <v>-1.3938869380186261E-4</v>
      </c>
      <c r="O44">
        <v>0</v>
      </c>
    </row>
    <row r="45" spans="4:18" x14ac:dyDescent="0.25">
      <c r="D45" t="s">
        <v>42</v>
      </c>
      <c r="E45">
        <v>0</v>
      </c>
      <c r="F45">
        <f t="shared" ref="F45:N45" si="37">F39+F44*dt</f>
        <v>-2.8749177379953022E-4</v>
      </c>
      <c r="G45">
        <f t="shared" si="37"/>
        <v>-5.4684184970658868E-4</v>
      </c>
      <c r="H45">
        <f t="shared" si="37"/>
        <v>-7.5266323529316482E-4</v>
      </c>
      <c r="I45">
        <f t="shared" si="37"/>
        <v>-8.8480869929612334E-4</v>
      </c>
      <c r="J45">
        <f t="shared" si="37"/>
        <v>-9.3034292298726931E-4</v>
      </c>
      <c r="K45">
        <f t="shared" si="37"/>
        <v>-8.848086992961253E-4</v>
      </c>
      <c r="L45">
        <f t="shared" si="37"/>
        <v>-7.5266323529316298E-4</v>
      </c>
      <c r="M45">
        <f t="shared" si="37"/>
        <v>-5.468418497065902E-4</v>
      </c>
      <c r="N45">
        <f t="shared" si="37"/>
        <v>-2.8749177379952886E-4</v>
      </c>
      <c r="O45">
        <v>0</v>
      </c>
      <c r="Q45">
        <f>dx/2*(F45^2+G45^2+H45^2+I45^2+J45^2+K45^2+L45^2+M45^2+N45^2)</f>
        <v>6.7979191969923613E-7</v>
      </c>
    </row>
    <row r="46" spans="4:18" x14ac:dyDescent="0.25">
      <c r="D46" t="s">
        <v>43</v>
      </c>
      <c r="E46">
        <v>0</v>
      </c>
      <c r="F46">
        <f t="shared" ref="F46:N46" si="38">F40+F42*dt</f>
        <v>1.1127665048160461E-4</v>
      </c>
      <c r="G46">
        <f t="shared" si="38"/>
        <v>2.1166076710405645E-4</v>
      </c>
      <c r="H46">
        <f t="shared" si="38"/>
        <v>2.9132605311508336E-4</v>
      </c>
      <c r="I46">
        <f t="shared" si="38"/>
        <v>3.4247431525923902E-4</v>
      </c>
      <c r="J46">
        <f t="shared" si="38"/>
        <v>3.6009880526695706E-4</v>
      </c>
      <c r="K46">
        <f t="shared" si="38"/>
        <v>3.4247431525923913E-4</v>
      </c>
      <c r="L46">
        <f t="shared" si="38"/>
        <v>2.9132605311508336E-4</v>
      </c>
      <c r="M46">
        <f t="shared" si="38"/>
        <v>2.1166076710405635E-4</v>
      </c>
      <c r="N46">
        <f t="shared" si="38"/>
        <v>1.1127665048160467E-4</v>
      </c>
      <c r="O46">
        <v>0</v>
      </c>
      <c r="R46">
        <f>1/(2*dx)*((F46-E46)^2+(G46-F46)^2+(H46-G46)^2+(I46-H46)^2+(J46-I46)^2+(K46-J46)^2+(L46-K46)^2+(M46-L46)^2+(N46-M46)^2+(O46-N46)^2)</f>
        <v>1.0100860447274524E-7</v>
      </c>
    </row>
    <row r="47" spans="4:18" x14ac:dyDescent="0.25">
      <c r="D47" t="s">
        <v>44</v>
      </c>
      <c r="E47">
        <v>0</v>
      </c>
      <c r="F47">
        <f t="shared" ref="F47:N47" si="39">(G46-2*F46+E46)/dx^2</f>
        <v>-1.1036444234736001E-4</v>
      </c>
      <c r="G47">
        <f t="shared" si="39"/>
        <v>-2.0992564412346756E-4</v>
      </c>
      <c r="H47">
        <f t="shared" si="39"/>
        <v>-2.8893786121481909E-4</v>
      </c>
      <c r="I47">
        <f t="shared" si="39"/>
        <v>-3.3966682730198822E-4</v>
      </c>
      <c r="J47">
        <f t="shared" si="39"/>
        <v>-3.5714683773490832E-4</v>
      </c>
      <c r="K47">
        <f t="shared" si="39"/>
        <v>-3.3966682730199039E-4</v>
      </c>
      <c r="L47">
        <f t="shared" si="39"/>
        <v>-2.8893786121481909E-4</v>
      </c>
      <c r="M47">
        <f t="shared" si="39"/>
        <v>-2.0992564412346482E-4</v>
      </c>
      <c r="N47">
        <f t="shared" si="39"/>
        <v>-1.1036444234736221E-4</v>
      </c>
      <c r="O47">
        <v>0</v>
      </c>
    </row>
    <row r="48" spans="4:18" x14ac:dyDescent="0.25">
      <c r="D48" t="s">
        <v>45</v>
      </c>
      <c r="E48">
        <v>0</v>
      </c>
      <c r="F48">
        <f t="shared" ref="F48:N48" si="40">F45+F47*dt/2</f>
        <v>-2.985282180342662E-4</v>
      </c>
      <c r="G48">
        <f t="shared" si="40"/>
        <v>-5.6783441411893546E-4</v>
      </c>
      <c r="H48">
        <f t="shared" si="40"/>
        <v>-7.8155702141464675E-4</v>
      </c>
      <c r="I48">
        <f t="shared" si="40"/>
        <v>-9.1877538202632218E-4</v>
      </c>
      <c r="J48">
        <f t="shared" si="40"/>
        <v>-9.6605760676076011E-4</v>
      </c>
      <c r="K48">
        <f t="shared" si="40"/>
        <v>-9.1877538202632435E-4</v>
      </c>
      <c r="L48">
        <f t="shared" si="40"/>
        <v>-7.815570214146449E-4</v>
      </c>
      <c r="M48">
        <f t="shared" si="40"/>
        <v>-5.6783441411893665E-4</v>
      </c>
      <c r="N48">
        <f t="shared" si="40"/>
        <v>-2.9852821803426507E-4</v>
      </c>
      <c r="O48">
        <v>0</v>
      </c>
    </row>
    <row r="49" spans="4:18" x14ac:dyDescent="0.25">
      <c r="D49" t="s">
        <v>46</v>
      </c>
      <c r="E49">
        <v>0</v>
      </c>
      <c r="F49">
        <f t="shared" ref="F49:N49" si="41">F46+F45*dt/2</f>
        <v>8.2527473101651596E-5</v>
      </c>
      <c r="G49">
        <f t="shared" si="41"/>
        <v>1.5697658213339758E-4</v>
      </c>
      <c r="H49">
        <f t="shared" si="41"/>
        <v>2.1605972958576685E-4</v>
      </c>
      <c r="I49">
        <f t="shared" si="41"/>
        <v>2.5399344532962668E-4</v>
      </c>
      <c r="J49">
        <f t="shared" si="41"/>
        <v>2.6706451296823014E-4</v>
      </c>
      <c r="K49">
        <f t="shared" si="41"/>
        <v>2.5399344532962657E-4</v>
      </c>
      <c r="L49">
        <f t="shared" si="41"/>
        <v>2.1605972958576707E-4</v>
      </c>
      <c r="M49">
        <f t="shared" si="41"/>
        <v>1.5697658213339734E-4</v>
      </c>
      <c r="N49">
        <f t="shared" si="41"/>
        <v>8.2527473101651785E-5</v>
      </c>
      <c r="O49">
        <v>0</v>
      </c>
    </row>
    <row r="50" spans="4:18" x14ac:dyDescent="0.25">
      <c r="D50" t="s">
        <v>47</v>
      </c>
      <c r="E50">
        <v>0</v>
      </c>
      <c r="F50">
        <f t="shared" ref="F50:N50" si="42">(G49-F49*2+E49)/dx^2</f>
        <v>-8.1850940945656959E-5</v>
      </c>
      <c r="G50">
        <f t="shared" si="42"/>
        <v>-1.5568974150251345E-4</v>
      </c>
      <c r="H50">
        <f t="shared" si="42"/>
        <v>-2.1428854540689673E-4</v>
      </c>
      <c r="I50">
        <f t="shared" si="42"/>
        <v>-2.5191129345075025E-4</v>
      </c>
      <c r="J50">
        <f t="shared" si="42"/>
        <v>-2.6487520892247294E-4</v>
      </c>
      <c r="K50">
        <f t="shared" si="42"/>
        <v>-2.5191129345074586E-4</v>
      </c>
      <c r="L50">
        <f t="shared" si="42"/>
        <v>-2.142885454069047E-4</v>
      </c>
      <c r="M50">
        <f t="shared" si="42"/>
        <v>-1.5568974150250437E-4</v>
      </c>
      <c r="N50">
        <f t="shared" si="42"/>
        <v>-8.1850940945663289E-5</v>
      </c>
      <c r="O50">
        <v>0</v>
      </c>
    </row>
    <row r="51" spans="4:18" x14ac:dyDescent="0.25">
      <c r="D51" t="s">
        <v>48</v>
      </c>
      <c r="E51">
        <v>0</v>
      </c>
      <c r="F51">
        <f t="shared" ref="F51:N51" si="43">F45+F50*dt</f>
        <v>-3.0386196198866163E-4</v>
      </c>
      <c r="G51">
        <f t="shared" si="43"/>
        <v>-5.7797979800709135E-4</v>
      </c>
      <c r="H51">
        <f t="shared" si="43"/>
        <v>-7.9552094437454414E-4</v>
      </c>
      <c r="I51">
        <f t="shared" si="43"/>
        <v>-9.3519095798627345E-4</v>
      </c>
      <c r="J51">
        <f t="shared" si="43"/>
        <v>-9.8331796477176383E-4</v>
      </c>
      <c r="K51">
        <f t="shared" si="43"/>
        <v>-9.3519095798627442E-4</v>
      </c>
      <c r="L51">
        <f t="shared" si="43"/>
        <v>-7.9552094437454392E-4</v>
      </c>
      <c r="M51">
        <f t="shared" si="43"/>
        <v>-5.7797979800709102E-4</v>
      </c>
      <c r="N51">
        <f t="shared" si="43"/>
        <v>-3.0386196198866152E-4</v>
      </c>
      <c r="O51">
        <v>0</v>
      </c>
      <c r="Q51">
        <f>dx/2*(F51^2+G51^2+H51^2+I51^2+J51^2+K51^2+L51^2+M51^2+N51^2)</f>
        <v>7.5941265242747755E-7</v>
      </c>
    </row>
    <row r="52" spans="4:18" x14ac:dyDescent="0.25">
      <c r="D52" t="s">
        <v>49</v>
      </c>
      <c r="E52">
        <v>0</v>
      </c>
      <c r="F52">
        <f t="shared" ref="F52:N52" si="44">F46+F48*dt</f>
        <v>5.157100687475137E-5</v>
      </c>
      <c r="G52">
        <f t="shared" si="44"/>
        <v>9.8093884280269354E-5</v>
      </c>
      <c r="H52">
        <f t="shared" si="44"/>
        <v>1.35014648832154E-4</v>
      </c>
      <c r="I52">
        <f t="shared" si="44"/>
        <v>1.5871923885397456E-4</v>
      </c>
      <c r="J52">
        <f t="shared" si="44"/>
        <v>1.6688728391480503E-4</v>
      </c>
      <c r="K52">
        <f t="shared" si="44"/>
        <v>1.5871923885397423E-4</v>
      </c>
      <c r="L52">
        <f t="shared" si="44"/>
        <v>1.3501464883215438E-4</v>
      </c>
      <c r="M52">
        <f t="shared" si="44"/>
        <v>9.8093884280269015E-5</v>
      </c>
      <c r="N52">
        <f t="shared" si="44"/>
        <v>5.1571006874751648E-5</v>
      </c>
      <c r="O52">
        <v>0</v>
      </c>
      <c r="R52">
        <f>1/(2*dx)*((F52-E52)^2+(G52-F52)^2+(H52-G52)^2+(I52-H52)^2+(J52-I52)^2+(K52-J52)^2+(L52-K52)^2+(M52-L52)^2+(N52-M52)^2+(O52-N52)^2)</f>
        <v>2.1695092352888179E-8</v>
      </c>
    </row>
    <row r="53" spans="4:18" x14ac:dyDescent="0.25">
      <c r="D53" t="s">
        <v>50</v>
      </c>
      <c r="E53">
        <v>0</v>
      </c>
      <c r="F53">
        <f t="shared" ref="F53:N53" si="45">(G52-2*F52+E52)/dx^2</f>
        <v>-5.1148245300249303E-5</v>
      </c>
      <c r="G53">
        <f t="shared" si="45"/>
        <v>-9.7289743979743571E-5</v>
      </c>
      <c r="H53">
        <f t="shared" si="45"/>
        <v>-1.3390784466098103E-4</v>
      </c>
      <c r="I53">
        <f t="shared" si="45"/>
        <v>-1.5741811251599149E-4</v>
      </c>
      <c r="J53">
        <f t="shared" si="45"/>
        <v>-1.6551919872146207E-4</v>
      </c>
      <c r="K53">
        <f t="shared" si="45"/>
        <v>-1.5741811251598106E-4</v>
      </c>
      <c r="L53">
        <f t="shared" si="45"/>
        <v>-1.3390784466099545E-4</v>
      </c>
      <c r="M53">
        <f t="shared" si="45"/>
        <v>-9.7289743979730046E-5</v>
      </c>
      <c r="N53">
        <f t="shared" si="45"/>
        <v>-5.1148245300258363E-5</v>
      </c>
      <c r="O53">
        <v>0</v>
      </c>
    </row>
    <row r="54" spans="4:18" x14ac:dyDescent="0.25">
      <c r="D54" t="s">
        <v>59</v>
      </c>
      <c r="E54">
        <v>0</v>
      </c>
      <c r="F54">
        <f t="shared" ref="F54:N54" si="46">F51+F53*dt/2</f>
        <v>-3.0897678651868658E-4</v>
      </c>
      <c r="G54">
        <f t="shared" si="46"/>
        <v>-5.8770877240506573E-4</v>
      </c>
      <c r="H54">
        <f t="shared" si="46"/>
        <v>-8.0891172884064229E-4</v>
      </c>
      <c r="I54">
        <f t="shared" si="46"/>
        <v>-9.5093276923787255E-4</v>
      </c>
      <c r="J54">
        <f t="shared" si="46"/>
        <v>-9.9986988464391001E-4</v>
      </c>
      <c r="K54">
        <f t="shared" si="46"/>
        <v>-9.5093276923787255E-4</v>
      </c>
      <c r="L54">
        <f t="shared" si="46"/>
        <v>-8.0891172884064349E-4</v>
      </c>
      <c r="M54">
        <f t="shared" si="46"/>
        <v>-5.87708772405064E-4</v>
      </c>
      <c r="N54">
        <f t="shared" si="46"/>
        <v>-3.0897678651868734E-4</v>
      </c>
      <c r="O54">
        <v>0</v>
      </c>
    </row>
    <row r="55" spans="4:18" x14ac:dyDescent="0.25">
      <c r="D55" t="s">
        <v>60</v>
      </c>
      <c r="E55">
        <v>0</v>
      </c>
      <c r="F55">
        <f t="shared" ref="F55:N55" si="47">F52+F51*dt/2</f>
        <v>2.1184810675885205E-5</v>
      </c>
      <c r="G55">
        <f t="shared" si="47"/>
        <v>4.0295904479560218E-5</v>
      </c>
      <c r="H55">
        <f t="shared" si="47"/>
        <v>5.5462554394699573E-5</v>
      </c>
      <c r="I55">
        <f t="shared" si="47"/>
        <v>6.5200143055347203E-5</v>
      </c>
      <c r="J55">
        <f t="shared" si="47"/>
        <v>6.8555487437628641E-5</v>
      </c>
      <c r="K55">
        <f t="shared" si="47"/>
        <v>6.5200143055346783E-5</v>
      </c>
      <c r="L55">
        <f t="shared" si="47"/>
        <v>5.546255439469998E-5</v>
      </c>
      <c r="M55">
        <f t="shared" si="47"/>
        <v>4.0295904479559913E-5</v>
      </c>
      <c r="N55">
        <f t="shared" si="47"/>
        <v>2.1184810675885493E-5</v>
      </c>
      <c r="O55">
        <v>0</v>
      </c>
    </row>
    <row r="56" spans="4:18" x14ac:dyDescent="0.25">
      <c r="D56" t="s">
        <v>61</v>
      </c>
      <c r="E56">
        <v>0</v>
      </c>
      <c r="F56">
        <f t="shared" ref="F56:N56" si="48">(G55-F55*2+E55)/dx^2</f>
        <v>-2.1011144803142322E-5</v>
      </c>
      <c r="G56">
        <f t="shared" si="48"/>
        <v>-3.9965572359721827E-5</v>
      </c>
      <c r="H56">
        <f t="shared" si="48"/>
        <v>-5.5007891237185686E-5</v>
      </c>
      <c r="I56">
        <f t="shared" si="48"/>
        <v>-6.4665654457860049E-5</v>
      </c>
      <c r="J56">
        <f t="shared" si="48"/>
        <v>-6.7993492868089058E-5</v>
      </c>
      <c r="K56">
        <f t="shared" si="48"/>
        <v>-6.4665654457847418E-5</v>
      </c>
      <c r="L56">
        <f t="shared" si="48"/>
        <v>-5.5007891237201271E-5</v>
      </c>
      <c r="M56">
        <f t="shared" si="48"/>
        <v>-3.9965572359708647E-5</v>
      </c>
      <c r="N56">
        <f t="shared" si="48"/>
        <v>-2.1011144803151247E-5</v>
      </c>
      <c r="O56">
        <v>0</v>
      </c>
    </row>
    <row r="57" spans="4:18" x14ac:dyDescent="0.25">
      <c r="D57" t="s">
        <v>54</v>
      </c>
      <c r="E57">
        <v>0</v>
      </c>
      <c r="F57">
        <f t="shared" ref="F57:N57" si="49">F51+F56*dt</f>
        <v>-3.0806419094929011E-4</v>
      </c>
      <c r="G57">
        <f t="shared" si="49"/>
        <v>-5.8597291247903572E-4</v>
      </c>
      <c r="H57">
        <f t="shared" si="49"/>
        <v>-8.0652252262198123E-4</v>
      </c>
      <c r="I57">
        <f t="shared" si="49"/>
        <v>-9.4812408887784546E-4</v>
      </c>
      <c r="J57">
        <f t="shared" si="49"/>
        <v>-9.969166633453817E-4</v>
      </c>
      <c r="K57">
        <f t="shared" si="49"/>
        <v>-9.4812408887784395E-4</v>
      </c>
      <c r="L57">
        <f t="shared" si="49"/>
        <v>-8.0652252262198416E-4</v>
      </c>
      <c r="M57">
        <f t="shared" si="49"/>
        <v>-5.859729124790328E-4</v>
      </c>
      <c r="N57">
        <f t="shared" si="49"/>
        <v>-3.0806419094929179E-4</v>
      </c>
      <c r="O57">
        <v>0</v>
      </c>
      <c r="Q57">
        <f>dx/2*(F57^2+G57^2+H57^2+I57^2+J57^2+K57^2+L57^2+M57^2+N57^2)</f>
        <v>7.8056233625889228E-7</v>
      </c>
    </row>
    <row r="58" spans="4:18" x14ac:dyDescent="0.25">
      <c r="D58" t="s">
        <v>55</v>
      </c>
      <c r="E58">
        <v>0</v>
      </c>
      <c r="F58">
        <f t="shared" ref="F58:N58" si="50">F52+F54*dt</f>
        <v>-1.0224350428985955E-5</v>
      </c>
      <c r="G58">
        <f t="shared" si="50"/>
        <v>-1.9447870200743798E-5</v>
      </c>
      <c r="H58">
        <f t="shared" si="50"/>
        <v>-2.6767696935974477E-5</v>
      </c>
      <c r="I58">
        <f t="shared" si="50"/>
        <v>-3.1467314993599972E-5</v>
      </c>
      <c r="J58">
        <f t="shared" si="50"/>
        <v>-3.3086693013976976E-5</v>
      </c>
      <c r="K58">
        <f t="shared" si="50"/>
        <v>-3.1467314993600297E-5</v>
      </c>
      <c r="L58">
        <f t="shared" si="50"/>
        <v>-2.6767696935974341E-5</v>
      </c>
      <c r="M58">
        <f t="shared" si="50"/>
        <v>-1.9447870200743785E-5</v>
      </c>
      <c r="N58">
        <f t="shared" si="50"/>
        <v>-1.0224350428985826E-5</v>
      </c>
      <c r="O58">
        <v>0</v>
      </c>
      <c r="R58">
        <f>1/(2*dx)*((F58-E58)^2+(G58-F58)^2+(H58-G58)^2+(I58-H58)^2+(J58-I58)^2+(K58-J58)^2+(L58-K58)^2+(M58-L58)^2+(N58-M58)^2+(O58-N58)^2)</f>
        <v>8.5275001156764118E-10</v>
      </c>
    </row>
    <row r="59" spans="4:18" x14ac:dyDescent="0.25">
      <c r="D59" t="s">
        <v>56</v>
      </c>
      <c r="E59">
        <v>0</v>
      </c>
      <c r="F59">
        <f t="shared" ref="F59:N59" si="51">(G58-2*F58+E58)/dx^2</f>
        <v>1.014053468158911E-5</v>
      </c>
      <c r="G59">
        <f t="shared" si="51"/>
        <v>1.9288443175260855E-5</v>
      </c>
      <c r="H59">
        <f t="shared" si="51"/>
        <v>2.6548264460488177E-5</v>
      </c>
      <c r="I59">
        <f t="shared" si="51"/>
        <v>3.1209356647653581E-5</v>
      </c>
      <c r="J59">
        <f t="shared" si="51"/>
        <v>3.2815459557793468E-5</v>
      </c>
      <c r="K59">
        <f t="shared" si="51"/>
        <v>3.1209356647661543E-5</v>
      </c>
      <c r="L59">
        <f t="shared" si="51"/>
        <v>2.6548264460482275E-5</v>
      </c>
      <c r="M59">
        <f t="shared" si="51"/>
        <v>1.9288443175263257E-5</v>
      </c>
      <c r="N59">
        <f t="shared" si="51"/>
        <v>1.0140534681586639E-5</v>
      </c>
      <c r="O59">
        <v>0</v>
      </c>
    </row>
    <row r="60" spans="4:18" x14ac:dyDescent="0.25">
      <c r="D60" t="s">
        <v>51</v>
      </c>
      <c r="E60">
        <v>0</v>
      </c>
      <c r="F60">
        <f t="shared" ref="F60:N60" si="52">F57+F59*dt/2</f>
        <v>-3.070501374811312E-4</v>
      </c>
      <c r="G60">
        <f t="shared" si="52"/>
        <v>-5.8404406816150967E-4</v>
      </c>
      <c r="H60">
        <f t="shared" si="52"/>
        <v>-8.0386769617593243E-4</v>
      </c>
      <c r="I60">
        <f t="shared" si="52"/>
        <v>-9.4500315321308006E-4</v>
      </c>
      <c r="J60">
        <f t="shared" si="52"/>
        <v>-9.9363511738960225E-4</v>
      </c>
      <c r="K60">
        <f t="shared" si="52"/>
        <v>-9.4500315321307778E-4</v>
      </c>
      <c r="L60">
        <f t="shared" si="52"/>
        <v>-8.038676961759359E-4</v>
      </c>
      <c r="M60">
        <f t="shared" si="52"/>
        <v>-5.8404406816150642E-4</v>
      </c>
      <c r="N60">
        <f t="shared" si="52"/>
        <v>-3.0705013748113315E-4</v>
      </c>
      <c r="O60">
        <v>0</v>
      </c>
    </row>
    <row r="61" spans="4:18" x14ac:dyDescent="0.25">
      <c r="D61" t="s">
        <v>52</v>
      </c>
      <c r="E61">
        <v>0</v>
      </c>
      <c r="F61">
        <f t="shared" ref="F61:N61" si="53">F58+F57*dt/2</f>
        <v>-4.1030769523914966E-5</v>
      </c>
      <c r="G61">
        <f t="shared" si="53"/>
        <v>-7.8045161448647368E-5</v>
      </c>
      <c r="H61">
        <f t="shared" si="53"/>
        <v>-1.074199491981726E-4</v>
      </c>
      <c r="I61">
        <f t="shared" si="53"/>
        <v>-1.2627972388138452E-4</v>
      </c>
      <c r="J61">
        <f t="shared" si="53"/>
        <v>-1.3277835934851515E-4</v>
      </c>
      <c r="K61">
        <f t="shared" si="53"/>
        <v>-1.2627972388138471E-4</v>
      </c>
      <c r="L61">
        <f t="shared" si="53"/>
        <v>-1.0741994919817276E-4</v>
      </c>
      <c r="M61">
        <f t="shared" si="53"/>
        <v>-7.804516144864707E-5</v>
      </c>
      <c r="N61">
        <f t="shared" si="53"/>
        <v>-4.1030769523915006E-5</v>
      </c>
      <c r="O61">
        <v>0</v>
      </c>
    </row>
    <row r="62" spans="4:18" x14ac:dyDescent="0.25">
      <c r="D62" t="s">
        <v>53</v>
      </c>
      <c r="E62">
        <v>0</v>
      </c>
      <c r="F62">
        <f t="shared" ref="F62:N62" si="54">(G61-F61*2+E61)/dx^2</f>
        <v>4.0694413230374825E-5</v>
      </c>
      <c r="G62">
        <f t="shared" si="54"/>
        <v>7.740537375909363E-5</v>
      </c>
      <c r="H62">
        <f t="shared" si="54"/>
        <v>1.065393569893512E-4</v>
      </c>
      <c r="I62">
        <f t="shared" si="54"/>
        <v>1.2524452565410769E-4</v>
      </c>
      <c r="J62">
        <f t="shared" si="54"/>
        <v>1.3168988751794834E-4</v>
      </c>
      <c r="K62">
        <f t="shared" si="54"/>
        <v>1.2524452565410989E-4</v>
      </c>
      <c r="L62">
        <f t="shared" si="54"/>
        <v>1.0653935698935559E-4</v>
      </c>
      <c r="M62">
        <f t="shared" si="54"/>
        <v>7.7405373759085593E-5</v>
      </c>
      <c r="N62">
        <f t="shared" si="54"/>
        <v>4.0694413230378667E-5</v>
      </c>
      <c r="O62">
        <v>0</v>
      </c>
    </row>
    <row r="63" spans="4:18" x14ac:dyDescent="0.25">
      <c r="D63" t="s">
        <v>62</v>
      </c>
      <c r="E63">
        <v>0</v>
      </c>
      <c r="F63">
        <f t="shared" ref="F63:N63" si="55">F57+F62*dt</f>
        <v>-2.9992530830321514E-4</v>
      </c>
      <c r="G63">
        <f t="shared" si="55"/>
        <v>-5.7049183772721703E-4</v>
      </c>
      <c r="H63">
        <f t="shared" si="55"/>
        <v>-7.8521465122411099E-4</v>
      </c>
      <c r="I63">
        <f t="shared" si="55"/>
        <v>-9.2307518374702387E-4</v>
      </c>
      <c r="J63">
        <f t="shared" si="55"/>
        <v>-9.7057868584179204E-4</v>
      </c>
      <c r="K63">
        <f t="shared" si="55"/>
        <v>-9.2307518374702192E-4</v>
      </c>
      <c r="L63">
        <f t="shared" si="55"/>
        <v>-7.8521465122411305E-4</v>
      </c>
      <c r="M63">
        <f t="shared" si="55"/>
        <v>-5.7049183772721573E-4</v>
      </c>
      <c r="N63">
        <f t="shared" si="55"/>
        <v>-2.9992530830321606E-4</v>
      </c>
      <c r="O63">
        <v>0</v>
      </c>
      <c r="Q63">
        <f>dx/2*(F63^2+G63^2+H63^2+I63^2+J63^2+K63^2+L63^2+M63^2+N63^2)</f>
        <v>7.3986312261949349E-7</v>
      </c>
    </row>
    <row r="64" spans="4:18" x14ac:dyDescent="0.25">
      <c r="D64" t="s">
        <v>63</v>
      </c>
      <c r="E64">
        <v>0</v>
      </c>
      <c r="F64">
        <f t="shared" ref="F64:N64" si="56">F58+F60*dt</f>
        <v>-7.1634377925212201E-5</v>
      </c>
      <c r="G64">
        <f t="shared" si="56"/>
        <v>-1.3625668383304574E-4</v>
      </c>
      <c r="H64">
        <f t="shared" si="56"/>
        <v>-1.8754123617116097E-4</v>
      </c>
      <c r="I64">
        <f t="shared" si="56"/>
        <v>-2.2046794563621599E-4</v>
      </c>
      <c r="J64">
        <f t="shared" si="56"/>
        <v>-2.3181371649189743E-4</v>
      </c>
      <c r="K64">
        <f t="shared" si="56"/>
        <v>-2.2046794563621586E-4</v>
      </c>
      <c r="L64">
        <f t="shared" si="56"/>
        <v>-1.8754123617116154E-4</v>
      </c>
      <c r="M64">
        <f t="shared" si="56"/>
        <v>-1.3625668383304506E-4</v>
      </c>
      <c r="N64">
        <f t="shared" si="56"/>
        <v>-7.1634377925212459E-5</v>
      </c>
      <c r="O64">
        <v>0</v>
      </c>
      <c r="R64">
        <f>1/(2*dx)*((F64-E64)^2+(G64-F64)^2+(H64-G64)^2+(I64-H64)^2+(J64-I64)^2+(K64-J64)^2+(L64-K64)^2+(M64-L64)^2+(N64-M64)^2+(O64-N64)^2)</f>
        <v>4.1859426070333263E-8</v>
      </c>
    </row>
    <row r="65" spans="4:18" x14ac:dyDescent="0.25">
      <c r="D65" t="s">
        <v>64</v>
      </c>
      <c r="E65">
        <v>0</v>
      </c>
      <c r="F65">
        <f t="shared" ref="F65:N65" si="57">(G64-2*F64+E64)/dx^2</f>
        <v>7.1047143658612186E-5</v>
      </c>
      <c r="G65">
        <f t="shared" si="57"/>
        <v>1.3513969788136744E-4</v>
      </c>
      <c r="H65">
        <f t="shared" si="57"/>
        <v>1.8600383690185152E-4</v>
      </c>
      <c r="I65">
        <f t="shared" si="57"/>
        <v>2.1866062440143596E-4</v>
      </c>
      <c r="J65">
        <f t="shared" si="57"/>
        <v>2.2991338648647782E-4</v>
      </c>
      <c r="K65">
        <f t="shared" si="57"/>
        <v>2.1866062440142772E-4</v>
      </c>
      <c r="L65">
        <f t="shared" si="57"/>
        <v>1.8600383690187128E-4</v>
      </c>
      <c r="M65">
        <f t="shared" si="57"/>
        <v>1.3513969788134545E-4</v>
      </c>
      <c r="N65">
        <f t="shared" si="57"/>
        <v>7.1047143658624275E-5</v>
      </c>
      <c r="O65">
        <v>0</v>
      </c>
    </row>
    <row r="66" spans="4:18" x14ac:dyDescent="0.25">
      <c r="D66" t="s">
        <v>57</v>
      </c>
      <c r="E66">
        <v>0</v>
      </c>
      <c r="F66">
        <f t="shared" ref="F66:N66" si="58">F63+F65*dt/2</f>
        <v>-2.9282059393735389E-4</v>
      </c>
      <c r="G66">
        <f t="shared" si="58"/>
        <v>-5.5697786793908026E-4</v>
      </c>
      <c r="H66">
        <f t="shared" si="58"/>
        <v>-7.6661426753392588E-4</v>
      </c>
      <c r="I66">
        <f t="shared" si="58"/>
        <v>-9.0120912130688027E-4</v>
      </c>
      <c r="J66">
        <f t="shared" si="58"/>
        <v>-9.475873471931443E-4</v>
      </c>
      <c r="K66">
        <f t="shared" si="58"/>
        <v>-9.0120912130687918E-4</v>
      </c>
      <c r="L66">
        <f t="shared" si="58"/>
        <v>-7.6661426753392588E-4</v>
      </c>
      <c r="M66">
        <f t="shared" si="58"/>
        <v>-5.5697786793908123E-4</v>
      </c>
      <c r="N66">
        <f t="shared" si="58"/>
        <v>-2.9282059393735362E-4</v>
      </c>
      <c r="O66">
        <v>0</v>
      </c>
    </row>
    <row r="67" spans="4:18" x14ac:dyDescent="0.25">
      <c r="D67" t="s">
        <v>58</v>
      </c>
      <c r="E67">
        <v>0</v>
      </c>
      <c r="F67">
        <f t="shared" ref="F67:N67" si="59">F64+F63*dt/2</f>
        <v>-1.0162690875553372E-4</v>
      </c>
      <c r="G67">
        <f t="shared" si="59"/>
        <v>-1.9330586760576746E-4</v>
      </c>
      <c r="H67">
        <f t="shared" si="59"/>
        <v>-2.6606270129357206E-4</v>
      </c>
      <c r="I67">
        <f t="shared" si="59"/>
        <v>-3.1277546401091839E-4</v>
      </c>
      <c r="J67">
        <f t="shared" si="59"/>
        <v>-3.2887158507607662E-4</v>
      </c>
      <c r="K67">
        <f t="shared" si="59"/>
        <v>-3.1277546401091807E-4</v>
      </c>
      <c r="L67">
        <f t="shared" si="59"/>
        <v>-2.6606270129357287E-4</v>
      </c>
      <c r="M67">
        <f t="shared" si="59"/>
        <v>-1.9330586760576664E-4</v>
      </c>
      <c r="N67">
        <f t="shared" si="59"/>
        <v>-1.0162690875553407E-4</v>
      </c>
      <c r="O67">
        <v>0</v>
      </c>
    </row>
    <row r="68" spans="4:18" x14ac:dyDescent="0.25">
      <c r="D68" t="s">
        <v>65</v>
      </c>
      <c r="E68">
        <v>0</v>
      </c>
      <c r="F68">
        <f t="shared" ref="F68:N68" si="60">(G67-F67*2+E67)/dx^2</f>
        <v>1.0079380592196765E-4</v>
      </c>
      <c r="G68">
        <f t="shared" si="60"/>
        <v>1.9172121184857829E-4</v>
      </c>
      <c r="H68">
        <f t="shared" si="60"/>
        <v>2.6388160975918806E-4</v>
      </c>
      <c r="I68">
        <f t="shared" si="60"/>
        <v>3.1021143713529992E-4</v>
      </c>
      <c r="J68">
        <f t="shared" si="60"/>
        <v>3.2617560767444299E-4</v>
      </c>
      <c r="K68">
        <f t="shared" si="60"/>
        <v>3.1021143713528512E-4</v>
      </c>
      <c r="L68">
        <f t="shared" si="60"/>
        <v>2.6388160975921604E-4</v>
      </c>
      <c r="M68">
        <f t="shared" si="60"/>
        <v>1.9172121184854972E-4</v>
      </c>
      <c r="N68">
        <f t="shared" si="60"/>
        <v>1.0079380592198303E-4</v>
      </c>
      <c r="O68">
        <v>0</v>
      </c>
    </row>
    <row r="69" spans="4:18" x14ac:dyDescent="0.25">
      <c r="D69" t="s">
        <v>66</v>
      </c>
      <c r="E69">
        <v>0</v>
      </c>
      <c r="F69">
        <f t="shared" ref="F69:N69" si="61">F63+F68*dt</f>
        <v>-2.7976654711882158E-4</v>
      </c>
      <c r="G69">
        <f t="shared" si="61"/>
        <v>-5.3214759535750132E-4</v>
      </c>
      <c r="H69">
        <f t="shared" si="61"/>
        <v>-7.3243832927227337E-4</v>
      </c>
      <c r="I69">
        <f t="shared" si="61"/>
        <v>-8.6103289631996385E-4</v>
      </c>
      <c r="J69">
        <f t="shared" si="61"/>
        <v>-9.0534356430690347E-4</v>
      </c>
      <c r="K69">
        <f t="shared" si="61"/>
        <v>-8.6103289631996494E-4</v>
      </c>
      <c r="L69">
        <f t="shared" si="61"/>
        <v>-7.3243832927226979E-4</v>
      </c>
      <c r="M69">
        <f t="shared" si="61"/>
        <v>-5.3214759535750577E-4</v>
      </c>
      <c r="N69">
        <f t="shared" si="61"/>
        <v>-2.7976654711881947E-4</v>
      </c>
      <c r="O69">
        <v>0</v>
      </c>
      <c r="Q69">
        <f>dx/2*(F69^2+G69^2+H69^2+I69^2+J69^2+K69^2+L69^2+M69^2+N69^2)</f>
        <v>6.4374922442612324E-7</v>
      </c>
    </row>
    <row r="70" spans="4:18" x14ac:dyDescent="0.25">
      <c r="D70" t="s">
        <v>67</v>
      </c>
      <c r="E70">
        <v>0</v>
      </c>
      <c r="F70">
        <f t="shared" ref="F70:N70" si="62">F64+F66*dt</f>
        <v>-1.3019849671268299E-4</v>
      </c>
      <c r="G70">
        <f t="shared" si="62"/>
        <v>-2.4765225742086176E-4</v>
      </c>
      <c r="H70">
        <f t="shared" si="62"/>
        <v>-3.4086408967794613E-4</v>
      </c>
      <c r="I70">
        <f t="shared" si="62"/>
        <v>-4.0070976989759204E-4</v>
      </c>
      <c r="J70">
        <f t="shared" si="62"/>
        <v>-4.2133118593052629E-4</v>
      </c>
      <c r="K70">
        <f t="shared" si="62"/>
        <v>-4.0070976989759171E-4</v>
      </c>
      <c r="L70">
        <f t="shared" si="62"/>
        <v>-3.4086408967794673E-4</v>
      </c>
      <c r="M70">
        <f t="shared" si="62"/>
        <v>-2.4765225742086133E-4</v>
      </c>
      <c r="N70">
        <f t="shared" si="62"/>
        <v>-1.3019849671268318E-4</v>
      </c>
      <c r="O70">
        <v>0</v>
      </c>
      <c r="R70">
        <f>1/(2*dx)*((F70-E70)^2+(G70-F70)^2+(H70-G70)^2+(I70-H70)^2+(J70-I70)^2+(K70-J70)^2+(L70-K70)^2+(M70-L70)^2+(N70-M70)^2+(O70-N70)^2)</f>
        <v>1.382809076599252E-7</v>
      </c>
    </row>
    <row r="71" spans="4:18" x14ac:dyDescent="0.25">
      <c r="D71" t="s">
        <v>68</v>
      </c>
      <c r="E71">
        <v>0</v>
      </c>
      <c r="F71">
        <f t="shared" ref="F71:N71" si="63">(G70-2*F70+E70)/dx^2</f>
        <v>1.2913117371854865E-4</v>
      </c>
      <c r="G71">
        <f t="shared" si="63"/>
        <v>2.4562208844377485E-4</v>
      </c>
      <c r="H71">
        <f t="shared" si="63"/>
        <v>3.3806980180234661E-4</v>
      </c>
      <c r="I71">
        <f t="shared" si="63"/>
        <v>3.9742488748973845E-4</v>
      </c>
      <c r="J71">
        <f t="shared" si="63"/>
        <v>4.1787725616759927E-4</v>
      </c>
      <c r="K71">
        <f t="shared" si="63"/>
        <v>3.9742488748972582E-4</v>
      </c>
      <c r="L71">
        <f t="shared" si="63"/>
        <v>3.380698018023664E-4</v>
      </c>
      <c r="M71">
        <f t="shared" si="63"/>
        <v>2.456220884437581E-4</v>
      </c>
      <c r="N71">
        <f t="shared" si="63"/>
        <v>1.2913117371855689E-4</v>
      </c>
      <c r="O71">
        <v>0</v>
      </c>
    </row>
    <row r="72" spans="4:18" x14ac:dyDescent="0.25">
      <c r="D72" t="s">
        <v>69</v>
      </c>
      <c r="E72">
        <v>0</v>
      </c>
      <c r="F72">
        <f t="shared" ref="F72:N72" si="64">F69+F71*dt/2</f>
        <v>-2.6685342974696669E-4</v>
      </c>
      <c r="G72">
        <f t="shared" si="64"/>
        <v>-5.0758538651312387E-4</v>
      </c>
      <c r="H72">
        <f t="shared" si="64"/>
        <v>-6.9863134909203871E-4</v>
      </c>
      <c r="I72">
        <f t="shared" si="64"/>
        <v>-8.2129040757099E-4</v>
      </c>
      <c r="J72">
        <f t="shared" si="64"/>
        <v>-8.635558386901436E-4</v>
      </c>
      <c r="K72">
        <f t="shared" si="64"/>
        <v>-8.2129040757099238E-4</v>
      </c>
      <c r="L72">
        <f t="shared" si="64"/>
        <v>-6.9863134909203318E-4</v>
      </c>
      <c r="M72">
        <f t="shared" si="64"/>
        <v>-5.0758538651312995E-4</v>
      </c>
      <c r="N72">
        <f t="shared" si="64"/>
        <v>-2.6685342974696376E-4</v>
      </c>
      <c r="O72">
        <v>0</v>
      </c>
    </row>
    <row r="73" spans="4:18" x14ac:dyDescent="0.25">
      <c r="D73" t="s">
        <v>70</v>
      </c>
      <c r="E73">
        <v>0</v>
      </c>
      <c r="F73">
        <f t="shared" ref="F73:N73" si="65">F70+F69*dt/2</f>
        <v>-1.5817515142456514E-4</v>
      </c>
      <c r="G73">
        <f t="shared" si="65"/>
        <v>-3.0086701695661191E-4</v>
      </c>
      <c r="H73">
        <f t="shared" si="65"/>
        <v>-4.141079226051735E-4</v>
      </c>
      <c r="I73">
        <f t="shared" si="65"/>
        <v>-4.868130595295884E-4</v>
      </c>
      <c r="J73">
        <f t="shared" si="65"/>
        <v>-5.1186554236121661E-4</v>
      </c>
      <c r="K73">
        <f t="shared" si="65"/>
        <v>-4.8681305952958818E-4</v>
      </c>
      <c r="L73">
        <f t="shared" si="65"/>
        <v>-4.1410792260517372E-4</v>
      </c>
      <c r="M73">
        <f t="shared" si="65"/>
        <v>-3.0086701695661191E-4</v>
      </c>
      <c r="N73">
        <f t="shared" si="65"/>
        <v>-1.5817515142456514E-4</v>
      </c>
      <c r="O73">
        <v>0</v>
      </c>
    </row>
    <row r="74" spans="4:18" x14ac:dyDescent="0.25">
      <c r="D74" t="s">
        <v>71</v>
      </c>
      <c r="E74">
        <v>0</v>
      </c>
      <c r="F74">
        <f t="shared" ref="F74:N74" si="66">(G73-F73*2+E73)/dx^2</f>
        <v>1.5687848533026718E-4</v>
      </c>
      <c r="G74">
        <f t="shared" si="66"/>
        <v>2.9840061147977251E-4</v>
      </c>
      <c r="H74">
        <f t="shared" si="66"/>
        <v>4.1071320669825996E-4</v>
      </c>
      <c r="I74">
        <f t="shared" si="66"/>
        <v>4.8282233163800389E-4</v>
      </c>
      <c r="J74">
        <f t="shared" si="66"/>
        <v>5.0766944273598555E-4</v>
      </c>
      <c r="K74">
        <f t="shared" si="66"/>
        <v>4.8282233163799733E-4</v>
      </c>
      <c r="L74">
        <f t="shared" si="66"/>
        <v>4.1071320669826652E-4</v>
      </c>
      <c r="M74">
        <f t="shared" si="66"/>
        <v>2.9840061147977029E-4</v>
      </c>
      <c r="N74">
        <f t="shared" si="66"/>
        <v>1.5687848533026718E-4</v>
      </c>
      <c r="O74">
        <v>0</v>
      </c>
    </row>
    <row r="75" spans="4:18" x14ac:dyDescent="0.25">
      <c r="D75" t="s">
        <v>72</v>
      </c>
      <c r="E75">
        <v>0</v>
      </c>
      <c r="F75">
        <f t="shared" ref="F75:N75" si="67">F69+F74*dt</f>
        <v>-2.4839085005276816E-4</v>
      </c>
      <c r="G75">
        <f t="shared" si="67"/>
        <v>-4.7246747306154682E-4</v>
      </c>
      <c r="H75">
        <f t="shared" si="67"/>
        <v>-6.5029568793262141E-4</v>
      </c>
      <c r="I75">
        <f t="shared" si="67"/>
        <v>-7.6446842999236303E-4</v>
      </c>
      <c r="J75">
        <f t="shared" si="67"/>
        <v>-8.0380967575970639E-4</v>
      </c>
      <c r="K75">
        <f t="shared" si="67"/>
        <v>-7.6446842999236542E-4</v>
      </c>
      <c r="L75">
        <f t="shared" si="67"/>
        <v>-6.5029568793261642E-4</v>
      </c>
      <c r="M75">
        <f t="shared" si="67"/>
        <v>-4.724674730615517E-4</v>
      </c>
      <c r="N75">
        <f t="shared" si="67"/>
        <v>-2.4839085005276605E-4</v>
      </c>
      <c r="O75">
        <v>0</v>
      </c>
      <c r="Q75">
        <f>dx/2*(F75^2+G75^2+H75^2+I75^2+J75^2+K75^2+L75^2+M75^2+N75^2)</f>
        <v>5.0745360330393888E-7</v>
      </c>
    </row>
    <row r="76" spans="4:18" x14ac:dyDescent="0.25">
      <c r="D76" t="s">
        <v>73</v>
      </c>
      <c r="E76">
        <v>0</v>
      </c>
      <c r="F76">
        <f t="shared" ref="F76:N76" si="68">F70+F72*dt</f>
        <v>-1.8356918266207635E-4</v>
      </c>
      <c r="G76">
        <f t="shared" si="68"/>
        <v>-3.4916933472348654E-4</v>
      </c>
      <c r="H76">
        <f t="shared" si="68"/>
        <v>-4.8059035949635389E-4</v>
      </c>
      <c r="I76">
        <f t="shared" si="68"/>
        <v>-5.6496785141179002E-4</v>
      </c>
      <c r="J76">
        <f t="shared" si="68"/>
        <v>-5.9404235366855508E-4</v>
      </c>
      <c r="K76">
        <f t="shared" si="68"/>
        <v>-5.6496785141179023E-4</v>
      </c>
      <c r="L76">
        <f t="shared" si="68"/>
        <v>-4.805903594963534E-4</v>
      </c>
      <c r="M76">
        <f t="shared" si="68"/>
        <v>-3.4916933472348729E-4</v>
      </c>
      <c r="N76">
        <f t="shared" si="68"/>
        <v>-1.8356918266207594E-4</v>
      </c>
      <c r="O76">
        <v>0</v>
      </c>
      <c r="R76">
        <f>1/(2*dx)*((F76-E76)^2+(G76-F76)^2+(H76-G76)^2+(I76-H76)^2+(J76-I76)^2+(K76-J76)^2+(L76-K76)^2+(M76-L76)^2+(N76-M76)^2+(O76-N76)^2)</f>
        <v>2.7488423320278624E-7</v>
      </c>
    </row>
    <row r="77" spans="4:18" x14ac:dyDescent="0.25">
      <c r="D77" t="s">
        <v>74</v>
      </c>
      <c r="E77">
        <v>0</v>
      </c>
      <c r="F77">
        <f t="shared" ref="F77:N77" si="69">(G76-2*F76+E76)/dx^2</f>
        <v>1.8206434493648829E-4</v>
      </c>
      <c r="G77">
        <f t="shared" si="69"/>
        <v>3.4630696327372874E-4</v>
      </c>
      <c r="H77">
        <f t="shared" si="69"/>
        <v>4.7665064318321406E-4</v>
      </c>
      <c r="I77">
        <f t="shared" si="69"/>
        <v>5.6033643711765179E-4</v>
      </c>
      <c r="J77">
        <f t="shared" si="69"/>
        <v>5.8917259649344936E-4</v>
      </c>
      <c r="K77">
        <f t="shared" si="69"/>
        <v>5.6033643711766111E-4</v>
      </c>
      <c r="L77">
        <f t="shared" si="69"/>
        <v>4.7665064318319427E-4</v>
      </c>
      <c r="M77">
        <f t="shared" si="69"/>
        <v>3.4630696327375292E-4</v>
      </c>
      <c r="N77">
        <f t="shared" si="69"/>
        <v>1.8206434493647235E-4</v>
      </c>
      <c r="O7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4</vt:i4>
      </vt:variant>
    </vt:vector>
  </HeadingPairs>
  <TitlesOfParts>
    <vt:vector size="5" baseType="lpstr">
      <vt:lpstr>Arkusz1</vt:lpstr>
      <vt:lpstr>dt</vt:lpstr>
      <vt:lpstr>dx</vt:lpstr>
      <vt:lpstr>L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Murawski</dc:creator>
  <cp:lastModifiedBy>Piotr Murawski</cp:lastModifiedBy>
  <dcterms:created xsi:type="dcterms:W3CDTF">2022-04-17T12:22:49Z</dcterms:created>
  <dcterms:modified xsi:type="dcterms:W3CDTF">2022-04-18T15:56:05Z</dcterms:modified>
</cp:coreProperties>
</file>