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0" documentId="8_{60EA8567-F510-4E11-84E0-FC5569847039}" xr6:coauthVersionLast="47" xr6:coauthVersionMax="47" xr10:uidLastSave="{00000000-0000-0000-0000-000000000000}"/>
  <bookViews>
    <workbookView xWindow="-120" yWindow="-120" windowWidth="29040" windowHeight="15840" activeTab="2" xr2:uid="{F8F70EEA-D6E3-4BE5-9647-D2C5552DF155}"/>
  </bookViews>
  <sheets>
    <sheet name="Sheet3" sheetId="4" r:id="rId1"/>
    <sheet name="Sheet2" sheetId="3" r:id="rId2"/>
    <sheet name="Fish" sheetId="2" r:id="rId3"/>
    <sheet name="Sheet1" sheetId="1" r:id="rId4"/>
  </sheets>
  <definedNames>
    <definedName name="ExternalData_1" localSheetId="2" hidden="1">Fish!$A$1:$G$160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 s="1"/>
  <c r="O7" i="2" s="1"/>
  <c r="O8" i="2" s="1"/>
  <c r="O9" i="2" s="1"/>
  <c r="O10" i="2" s="1"/>
  <c r="O11" i="2" s="1"/>
  <c r="N8" i="2"/>
  <c r="N9" i="2" s="1"/>
  <c r="N10" i="2" s="1"/>
  <c r="N11" i="2" s="1"/>
  <c r="N7" i="2"/>
  <c r="N6" i="2"/>
  <c r="N5" i="2"/>
  <c r="M12" i="2"/>
  <c r="M6" i="2"/>
  <c r="M7" i="2"/>
  <c r="M8" i="2"/>
  <c r="M9" i="2"/>
  <c r="M10" i="2"/>
  <c r="M11" i="2"/>
  <c r="M5" i="2"/>
  <c r="L12" i="2"/>
  <c r="L5" i="2"/>
  <c r="L6" i="2"/>
  <c r="L8" i="2"/>
  <c r="L9" i="2"/>
  <c r="L10" i="2"/>
  <c r="L11" i="2"/>
  <c r="L7" i="2"/>
  <c r="C14" i="3" l="1"/>
  <c r="C15" i="3"/>
  <c r="C16" i="3"/>
  <c r="C17" i="3"/>
  <c r="B17" i="3"/>
  <c r="B16" i="3"/>
  <c r="B15" i="3"/>
  <c r="B14" i="3"/>
  <c r="A20" i="3" s="1"/>
  <c r="B20" i="3" l="1"/>
  <c r="A21" i="3"/>
  <c r="A22" i="3" l="1"/>
  <c r="B21" i="3"/>
  <c r="A23" i="3" l="1"/>
  <c r="B22" i="3"/>
  <c r="A24" i="3" l="1"/>
  <c r="B23" i="3"/>
  <c r="A25" i="3" l="1"/>
  <c r="B24" i="3"/>
  <c r="A26" i="3" l="1"/>
  <c r="B26" i="3" s="1"/>
  <c r="B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4ECA91-B330-4863-9D10-85A93D3A9E08}" keepAlive="1" name="Query - Fish" description="Connection to the 'Fish' query in the workbook." type="5" refreshedVersion="8" background="1" saveData="1">
    <dbPr connection="Provider=Microsoft.Mashup.OleDb.1;Data Source=$Workbook$;Location=Fish;Extended Properties=&quot;&quot;" command="SELECT * FROM [Fish]"/>
  </connection>
</connections>
</file>

<file path=xl/sharedStrings.xml><?xml version="1.0" encoding="utf-8"?>
<sst xmlns="http://schemas.openxmlformats.org/spreadsheetml/2006/main" count="226" uniqueCount="59">
  <si>
    <t>Species</t>
  </si>
  <si>
    <t>Weight</t>
  </si>
  <si>
    <t>Length1</t>
  </si>
  <si>
    <t>Length2</t>
  </si>
  <si>
    <t>Length3</t>
  </si>
  <si>
    <t>Height</t>
  </si>
  <si>
    <t>Width</t>
  </si>
  <si>
    <t>Bream</t>
  </si>
  <si>
    <t>Roach</t>
  </si>
  <si>
    <t>Whitefish</t>
  </si>
  <si>
    <t>Parkki</t>
  </si>
  <si>
    <t>Perch</t>
  </si>
  <si>
    <t>Pike</t>
  </si>
  <si>
    <t>Smelt</t>
  </si>
  <si>
    <t>Grand Total</t>
  </si>
  <si>
    <t>Sum of Height</t>
  </si>
  <si>
    <t>Sum of Weight</t>
  </si>
  <si>
    <t>Pescado</t>
  </si>
  <si>
    <t>Media</t>
  </si>
  <si>
    <t>Mediana</t>
  </si>
  <si>
    <t>Varianza</t>
  </si>
  <si>
    <t>Desv. Estand.</t>
  </si>
  <si>
    <t xml:space="preserve">x </t>
  </si>
  <si>
    <t>f(x)</t>
  </si>
  <si>
    <t>Altura</t>
  </si>
  <si>
    <t>Peso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</si>
  <si>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</si>
  <si>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</si>
  <si>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</si>
  <si>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</si>
  <si>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</si>
  <si>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</si>
  <si>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</si>
  <si>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</si>
  <si>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</si>
  <si>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</si>
  <si>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</si>
  <si>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</si>
  <si>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</si>
  <si>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</si>
  <si>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</si>
  <si>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</si>
  <si>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</si>
  <si>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</si>
  <si>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</si>
  <si>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</si>
  <si>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</si>
  <si>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</si>
  <si>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</si>
  <si>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</si>
  <si>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</si>
  <si>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</si>
  <si>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</si>
  <si>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</si>
  <si>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</si>
  <si>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Frecuencia</t>
  </si>
  <si>
    <t>Frecuencia relativa</t>
  </si>
  <si>
    <t>Frecuencia acumulativa relativa</t>
  </si>
  <si>
    <t>Frecuencia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</si>
</sst>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Sheet2!$R$6:$R$12</c:f>
              <c:numCache>
                <c:formatCode>General</c:formatCode>
                <c:ptCount val="7"/>
                <c:pt idx="0">
                  <c:v>61.5518</c:v>
                </c:pt>
                <c:pt idx="1">
                  <c:v>38.114900000000006</c:v>
                </c:pt>
                <c:pt idx="2">
                  <c:v>18.644400000000001</c:v>
                </c:pt>
                <c:pt idx="3">
                  <c:v>30.790599999999998</c:v>
                </c:pt>
                <c:pt idx="4">
                  <c:v>26.8537</c:v>
                </c:pt>
                <c:pt idx="5">
                  <c:v>9.718399999999999</c:v>
                </c:pt>
                <c:pt idx="6">
                  <c:v>47.809000000000005</c:v>
                </c:pt>
              </c:numCache>
            </c:numRef>
          </c:xVal>
          <c:yVal>
            <c:numRef>
              <c:f>Sheet2!$S$6:$S$12</c:f>
              <c:numCache>
                <c:formatCode>General</c:formatCode>
                <c:ptCount val="7"/>
                <c:pt idx="0">
                  <c:v>1665</c:v>
                </c:pt>
                <c:pt idx="1">
                  <c:v>475</c:v>
                </c:pt>
                <c:pt idx="2">
                  <c:v>199.4</c:v>
                </c:pt>
                <c:pt idx="3">
                  <c:v>1530</c:v>
                </c:pt>
                <c:pt idx="4">
                  <c:v>394</c:v>
                </c:pt>
                <c:pt idx="5">
                  <c:v>40.700000000000003</c:v>
                </c:pt>
                <c:pt idx="6">
                  <c:v>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6-4F4C-BF0E-8234DAEF118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Sheet2!$R$6:$R$12</c:f>
              <c:numCache>
                <c:formatCode>General</c:formatCode>
                <c:ptCount val="7"/>
                <c:pt idx="0">
                  <c:v>61.5518</c:v>
                </c:pt>
                <c:pt idx="1">
                  <c:v>38.114900000000006</c:v>
                </c:pt>
                <c:pt idx="2">
                  <c:v>18.644400000000001</c:v>
                </c:pt>
                <c:pt idx="3">
                  <c:v>30.790599999999998</c:v>
                </c:pt>
                <c:pt idx="4">
                  <c:v>26.8537</c:v>
                </c:pt>
                <c:pt idx="5">
                  <c:v>9.718399999999999</c:v>
                </c:pt>
                <c:pt idx="6">
                  <c:v>47.809000000000005</c:v>
                </c:pt>
              </c:numCache>
            </c:numRef>
          </c:xVal>
          <c:yVal>
            <c:numRef>
              <c:f>Sheet3!$B$25:$B$31</c:f>
              <c:numCache>
                <c:formatCode>General</c:formatCode>
                <c:ptCount val="7"/>
                <c:pt idx="0">
                  <c:v>2000.2500913154086</c:v>
                </c:pt>
                <c:pt idx="1">
                  <c:v>1108.3158363103339</c:v>
                </c:pt>
                <c:pt idx="2">
                  <c:v>367.33021482983418</c:v>
                </c:pt>
                <c:pt idx="3">
                  <c:v>829.57615384662574</c:v>
                </c:pt>
                <c:pt idx="4">
                  <c:v>679.75019697820539</c:v>
                </c:pt>
                <c:pt idx="5">
                  <c:v>27.634898462255592</c:v>
                </c:pt>
                <c:pt idx="6">
                  <c:v>1477.2426082573361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6-4F4C-BF0E-8234DAEF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57823"/>
        <c:axId val="435757343"/>
      </c:scatterChart>
      <c:valAx>
        <c:axId val="43575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757343"/>
        <c:crosses val="autoZero"/>
        <c:crossBetween val="midCat"/>
      </c:valAx>
      <c:valAx>
        <c:axId val="43575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757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vs 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61.5518</c:v>
                </c:pt>
                <c:pt idx="1">
                  <c:v>38.114900000000006</c:v>
                </c:pt>
                <c:pt idx="2">
                  <c:v>18.644400000000001</c:v>
                </c:pt>
                <c:pt idx="3">
                  <c:v>30.790599999999998</c:v>
                </c:pt>
                <c:pt idx="4">
                  <c:v>26.8537</c:v>
                </c:pt>
                <c:pt idx="5">
                  <c:v>9.718399999999999</c:v>
                </c:pt>
                <c:pt idx="6">
                  <c:v>47.809000000000005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D-4BD3-B884-7542D1E99B3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1665</c:v>
                </c:pt>
                <c:pt idx="1">
                  <c:v>475</c:v>
                </c:pt>
                <c:pt idx="2">
                  <c:v>199.4</c:v>
                </c:pt>
                <c:pt idx="3">
                  <c:v>1530</c:v>
                </c:pt>
                <c:pt idx="4">
                  <c:v>394</c:v>
                </c:pt>
                <c:pt idx="5">
                  <c:v>40.700000000000003</c:v>
                </c:pt>
                <c:pt idx="6">
                  <c:v>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D-4BD3-B884-7542D1E99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221999"/>
        <c:axId val="1072225359"/>
      </c:barChart>
      <c:catAx>
        <c:axId val="10722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25359"/>
        <c:crosses val="autoZero"/>
        <c:auto val="1"/>
        <c:lblAlgn val="ctr"/>
        <c:lblOffset val="100"/>
        <c:noMultiLvlLbl val="0"/>
      </c:catAx>
      <c:valAx>
        <c:axId val="10722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Sheet2!$A$20:$A$26</c:f>
              <c:numCache>
                <c:formatCode>General</c:formatCode>
                <c:ptCount val="7"/>
                <c:pt idx="0">
                  <c:v>-19.33166860818433</c:v>
                </c:pt>
                <c:pt idx="1">
                  <c:v>-1.7695505006943151</c:v>
                </c:pt>
                <c:pt idx="2">
                  <c:v>15.7925676067957</c:v>
                </c:pt>
                <c:pt idx="3">
                  <c:v>33.354685714285715</c:v>
                </c:pt>
                <c:pt idx="4">
                  <c:v>50.91680382177573</c:v>
                </c:pt>
                <c:pt idx="5">
                  <c:v>68.478921929265738</c:v>
                </c:pt>
                <c:pt idx="6">
                  <c:v>86.04104003675576</c:v>
                </c:pt>
              </c:numCache>
            </c:numRef>
          </c:xVal>
          <c:yVal>
            <c:numRef>
              <c:f>Sheet2!$B$20:$B$26</c:f>
              <c:numCache>
                <c:formatCode>General</c:formatCode>
                <c:ptCount val="7"/>
                <c:pt idx="0">
                  <c:v>2.5235272788923344E-4</c:v>
                </c:pt>
                <c:pt idx="1">
                  <c:v>3.0742855834776338E-3</c:v>
                </c:pt>
                <c:pt idx="2">
                  <c:v>1.3777992098569591E-2</c:v>
                </c:pt>
                <c:pt idx="3">
                  <c:v>2.271606864044998E-2</c:v>
                </c:pt>
                <c:pt idx="4">
                  <c:v>1.3777992098569591E-2</c:v>
                </c:pt>
                <c:pt idx="5">
                  <c:v>3.0742855834776364E-3</c:v>
                </c:pt>
                <c:pt idx="6">
                  <c:v>2.5235272788923344E-4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2-4D24-85F0-D30FA476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19055"/>
        <c:axId val="1076919535"/>
      </c:scatterChart>
      <c:valAx>
        <c:axId val="10769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19535"/>
        <c:crosses val="autoZero"/>
        <c:crossBetween val="midCat"/>
      </c:valAx>
      <c:valAx>
        <c:axId val="10769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1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Fish!$L$4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Fish!$K$5:$K$11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Fish!$L$5:$L$11</c:f>
              <c:numCache>
                <c:formatCode>General</c:formatCode>
                <c:ptCount val="7"/>
                <c:pt idx="0">
                  <c:v>35</c:v>
                </c:pt>
                <c:pt idx="1">
                  <c:v>11</c:v>
                </c:pt>
                <c:pt idx="2">
                  <c:v>56</c:v>
                </c:pt>
                <c:pt idx="3">
                  <c:v>17</c:v>
                </c:pt>
                <c:pt idx="4">
                  <c:v>20</c:v>
                </c:pt>
                <c:pt idx="5">
                  <c:v>14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4C9-8097-B755736A7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919055"/>
        <c:axId val="1076920495"/>
      </c:barChart>
      <c:catAx>
        <c:axId val="10769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20495"/>
        <c:crosses val="autoZero"/>
        <c:auto val="1"/>
        <c:lblAlgn val="ctr"/>
        <c:lblOffset val="100"/>
        <c:noMultiLvlLbl val="0"/>
      </c:catAx>
      <c:valAx>
        <c:axId val="1076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Fish!$M$4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Fish!$K$5:$K$11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Fish!$M$5:$M$11</c:f>
              <c:numCache>
                <c:formatCode>General</c:formatCode>
                <c:ptCount val="7"/>
                <c:pt idx="0">
                  <c:v>0.22012578616352202</c:v>
                </c:pt>
                <c:pt idx="1">
                  <c:v>6.9182389937106917E-2</c:v>
                </c:pt>
                <c:pt idx="2">
                  <c:v>0.3522012578616352</c:v>
                </c:pt>
                <c:pt idx="3">
                  <c:v>0.1069182389937107</c:v>
                </c:pt>
                <c:pt idx="4">
                  <c:v>0.12578616352201258</c:v>
                </c:pt>
                <c:pt idx="5">
                  <c:v>8.8050314465408799E-2</c:v>
                </c:pt>
                <c:pt idx="6">
                  <c:v>3.7735849056603772E-2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4-419C-B28D-85DE51F0A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4174607"/>
        <c:axId val="1164172207"/>
      </c:barChart>
      <c:catAx>
        <c:axId val="11641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72207"/>
        <c:crosses val="autoZero"/>
        <c:auto val="1"/>
        <c:lblAlgn val="ctr"/>
        <c:lblOffset val="100"/>
        <c:noMultiLvlLbl val="0"/>
      </c:catAx>
      <c:valAx>
        <c:axId val="11641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Fish!$N$4</c:f>
              <c:strCache>
                <c:ptCount val="1"/>
                <c:pt idx="0">
                  <c:v>Frecuencia acumulativa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Fish!$K$5:$K$11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Fish!$N$5:$N$11</c:f>
              <c:numCache>
                <c:formatCode>General</c:formatCode>
                <c:ptCount val="7"/>
                <c:pt idx="0">
                  <c:v>35</c:v>
                </c:pt>
                <c:pt idx="1">
                  <c:v>46</c:v>
                </c:pt>
                <c:pt idx="2">
                  <c:v>102</c:v>
                </c:pt>
                <c:pt idx="3">
                  <c:v>119</c:v>
                </c:pt>
                <c:pt idx="4">
                  <c:v>139</c:v>
                </c:pt>
                <c:pt idx="5">
                  <c:v>153</c:v>
                </c:pt>
                <c:pt idx="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3-45B3-934F-BFEA16C9B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3901935"/>
        <c:axId val="1173903855"/>
      </c:barChart>
      <c:catAx>
        <c:axId val="11739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03855"/>
        <c:crosses val="autoZero"/>
        <c:auto val="1"/>
        <c:lblAlgn val="ctr"/>
        <c:lblOffset val="100"/>
        <c:noMultiLvlLbl val="0"/>
      </c:catAx>
      <c:valAx>
        <c:axId val="11739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Fish!$O$4</c:f>
              <c:strCache>
                <c:ptCount val="1"/>
                <c:pt idx="0">
                  <c:v>Frecuencia acumulativa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Fish!$K$5:$K$11</c:f>
              <c:strCache>
                <c:ptCount val="7"/>
                <c:pt idx="0">
                  <c:v>Bream</c:v>
                </c:pt>
                <c:pt idx="1">
                  <c:v>Parkki</c:v>
                </c:pt>
                <c:pt idx="2">
                  <c:v>Perch</c:v>
                </c:pt>
                <c:pt idx="3">
                  <c:v>Pike</c:v>
                </c:pt>
                <c:pt idx="4">
                  <c:v>Roach</c:v>
                </c:pt>
                <c:pt idx="5">
                  <c:v>Smelt</c:v>
                </c:pt>
                <c:pt idx="6">
                  <c:v>Whitefish</c:v>
                </c:pt>
              </c:strCache>
            </c:strRef>
          </c:cat>
          <c:val>
            <c:numRef>
              <c:f>Fish!$O$5:$O$11</c:f>
              <c:numCache>
                <c:formatCode>General</c:formatCode>
                <c:ptCount val="7"/>
                <c:pt idx="0">
                  <c:v>0.22012578616352202</c:v>
                </c:pt>
                <c:pt idx="1">
                  <c:v>0.28930817610062892</c:v>
                </c:pt>
                <c:pt idx="2">
                  <c:v>0.64150943396226412</c:v>
                </c:pt>
                <c:pt idx="3">
                  <c:v>0.74842767295597479</c:v>
                </c:pt>
                <c:pt idx="4">
                  <c:v>0.87421383647798734</c:v>
                </c:pt>
                <c:pt idx="5">
                  <c:v>0.96226415094339612</c:v>
                </c:pt>
                <c:pt idx="6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F-4591-80E6-8979EE367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3897343"/>
        <c:axId val="1173898783"/>
      </c:barChart>
      <c:catAx>
        <c:axId val="11738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8783"/>
        <c:crosses val="autoZero"/>
        <c:auto val="1"/>
        <c:lblAlgn val="ctr"/>
        <c:lblOffset val="100"/>
        <c:noMultiLvlLbl val="0"/>
      </c:catAx>
      <c:valAx>
        <c:axId val="1173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152400</xdr:rowOff>
    </xdr:from>
    <xdr:to>
      <xdr:col>15</xdr:col>
      <xdr:colOff>257175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BA157-B07C-F116-28B1-361B28ABA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23812</xdr:rowOff>
    </xdr:from>
    <xdr:to>
      <xdr:col>15</xdr:col>
      <xdr:colOff>447675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F6FEC-23F1-F863-2AFA-D92A49C8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16</xdr:row>
      <xdr:rowOff>166687</xdr:rowOff>
    </xdr:from>
    <xdr:to>
      <xdr:col>15</xdr:col>
      <xdr:colOff>447675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C9603-01E4-981C-DE19-8DF7F85D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13</xdr:row>
      <xdr:rowOff>23812</xdr:rowOff>
    </xdr:from>
    <xdr:to>
      <xdr:col>13</xdr:col>
      <xdr:colOff>657225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376E5-D59E-9EBA-F959-A9A8BF0A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876300</xdr:colOff>
      <xdr:row>13</xdr:row>
      <xdr:rowOff>42862</xdr:rowOff>
    </xdr:from>
    <xdr:to>
      <xdr:col>18</xdr:col>
      <xdr:colOff>114300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BB49-B74C-7864-F46A-6424E4CBB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28</xdr:row>
      <xdr:rowOff>23812</xdr:rowOff>
    </xdr:from>
    <xdr:to>
      <xdr:col>13</xdr:col>
      <xdr:colOff>600075</xdr:colOff>
      <xdr:row>42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9F31E-AA46-ACAE-5855-4845A843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933450</xdr:colOff>
      <xdr:row>28</xdr:row>
      <xdr:rowOff>52387</xdr:rowOff>
    </xdr:from>
    <xdr:to>
      <xdr:col>18</xdr:col>
      <xdr:colOff>171450</xdr:colOff>
      <xdr:row>42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6FEF7-1C07-1384-469D-965E1ADA4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3.001035416666" createdVersion="8" refreshedVersion="8" minRefreshableVersion="3" recordCount="35" xr:uid="{7ECE2AAE-FE2E-437E-9B50-C78BC6E41608}">
  <cacheSource type="worksheet">
    <worksheetSource name="Table_Fish"/>
  </cacheSource>
  <cacheFields count="7">
    <cacheField name="Species" numFmtId="0">
      <sharedItems count="7">
        <s v="Bream"/>
        <s v="Roach"/>
        <s v="Whitefish"/>
        <s v="Parkki"/>
        <s v="Perch"/>
        <s v="Pike"/>
        <s v="Smelt"/>
      </sharedItems>
    </cacheField>
    <cacheField name="Weight" numFmtId="0">
      <sharedItems containsSemiMixedTypes="0" containsString="0" containsNumber="1" minValue="5.9" maxValue="800"/>
    </cacheField>
    <cacheField name="Length1" numFmtId="0">
      <sharedItems containsSemiMixedTypes="0" containsString="0" containsNumber="1" minValue="7.5" maxValue="35.5"/>
    </cacheField>
    <cacheField name="Length2" numFmtId="0">
      <sharedItems containsSemiMixedTypes="0" containsString="0" containsNumber="1" minValue="8.4" maxValue="38"/>
    </cacheField>
    <cacheField name="Length3" numFmtId="0">
      <sharedItems containsSemiMixedTypes="0" containsString="0" containsNumber="1" minValue="8.8000000000000007" maxValue="40.5"/>
    </cacheField>
    <cacheField name="Height" numFmtId="0">
      <sharedItems containsSemiMixedTypes="0" containsString="0" containsNumber="1" minValue="1.7283999999999999" maxValue="12.73"/>
    </cacheField>
    <cacheField name="Width" numFmtId="0">
      <sharedItems containsSemiMixedTypes="0" containsString="0" containsNumber="1" minValue="1.0476000000000001" maxValue="6.5735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42"/>
    <n v="23.2"/>
    <n v="25.4"/>
    <n v="30"/>
    <n v="11.52"/>
    <n v="4.0199999999999996"/>
  </r>
  <r>
    <x v="0"/>
    <n v="290"/>
    <n v="24"/>
    <n v="26.3"/>
    <n v="31.2"/>
    <n v="12.48"/>
    <n v="4.3056000000000001"/>
  </r>
  <r>
    <x v="0"/>
    <n v="340"/>
    <n v="23.9"/>
    <n v="26.5"/>
    <n v="31.1"/>
    <n v="12.377800000000001"/>
    <n v="4.6961000000000004"/>
  </r>
  <r>
    <x v="0"/>
    <n v="363"/>
    <n v="26.3"/>
    <n v="29"/>
    <n v="33.5"/>
    <n v="12.73"/>
    <n v="4.4554999999999998"/>
  </r>
  <r>
    <x v="0"/>
    <n v="430"/>
    <n v="26.5"/>
    <n v="29"/>
    <n v="34"/>
    <n v="12.444000000000001"/>
    <n v="5.1340000000000003"/>
  </r>
  <r>
    <x v="1"/>
    <n v="40"/>
    <n v="12.9"/>
    <n v="14.1"/>
    <n v="16.2"/>
    <n v="4.1471999999999998"/>
    <n v="2.2679999999999998"/>
  </r>
  <r>
    <x v="1"/>
    <n v="69"/>
    <n v="16.5"/>
    <n v="18.2"/>
    <n v="20.3"/>
    <n v="5.2983000000000002"/>
    <n v="2.8216999999999999"/>
  </r>
  <r>
    <x v="1"/>
    <n v="78"/>
    <n v="17.5"/>
    <n v="18.8"/>
    <n v="21.2"/>
    <n v="5.5755999999999997"/>
    <n v="2.9043999999999999"/>
  </r>
  <r>
    <x v="1"/>
    <n v="87"/>
    <n v="18.2"/>
    <n v="19.8"/>
    <n v="22.2"/>
    <n v="5.6166"/>
    <n v="3.1745999999999999"/>
  </r>
  <r>
    <x v="1"/>
    <n v="120"/>
    <n v="18.600000000000001"/>
    <n v="20"/>
    <n v="22.2"/>
    <n v="6.2160000000000002"/>
    <n v="3.5741999999999998"/>
  </r>
  <r>
    <x v="2"/>
    <n v="270"/>
    <n v="23.6"/>
    <n v="26"/>
    <n v="28.7"/>
    <n v="8.3803999999999998"/>
    <n v="4.2476000000000003"/>
  </r>
  <r>
    <x v="2"/>
    <n v="270"/>
    <n v="24.1"/>
    <n v="26.5"/>
    <n v="29.3"/>
    <n v="8.1454000000000004"/>
    <n v="4.2484999999999999"/>
  </r>
  <r>
    <x v="2"/>
    <n v="306"/>
    <n v="25.6"/>
    <n v="28"/>
    <n v="30.8"/>
    <n v="8.7780000000000005"/>
    <n v="4.6816000000000004"/>
  </r>
  <r>
    <x v="2"/>
    <n v="540"/>
    <n v="28.5"/>
    <n v="31"/>
    <n v="34"/>
    <n v="10.744"/>
    <n v="6.5620000000000003"/>
  </r>
  <r>
    <x v="2"/>
    <n v="800"/>
    <n v="33.700000000000003"/>
    <n v="36.4"/>
    <n v="39.6"/>
    <n v="11.761200000000001"/>
    <n v="6.5735999999999999"/>
  </r>
  <r>
    <x v="3"/>
    <n v="55"/>
    <n v="13.5"/>
    <n v="14.7"/>
    <n v="16.5"/>
    <n v="6.8475000000000001"/>
    <n v="2.3264999999999998"/>
  </r>
  <r>
    <x v="3"/>
    <n v="60"/>
    <n v="14.3"/>
    <n v="15.5"/>
    <n v="17.399999999999999"/>
    <n v="6.5772000000000004"/>
    <n v="2.3142"/>
  </r>
  <r>
    <x v="3"/>
    <n v="90"/>
    <n v="16.3"/>
    <n v="17.7"/>
    <n v="19.8"/>
    <n v="7.4051999999999998"/>
    <n v="2.673"/>
  </r>
  <r>
    <x v="3"/>
    <n v="120"/>
    <n v="17.5"/>
    <n v="19"/>
    <n v="21.3"/>
    <n v="8.3922000000000008"/>
    <n v="2.9180999999999999"/>
  </r>
  <r>
    <x v="3"/>
    <n v="150"/>
    <n v="18.399999999999999"/>
    <n v="20"/>
    <n v="22.4"/>
    <n v="8.8927999999999994"/>
    <n v="3.2928000000000002"/>
  </r>
  <r>
    <x v="4"/>
    <n v="5.9"/>
    <n v="7.5"/>
    <n v="8.4"/>
    <n v="8.8000000000000007"/>
    <n v="2.1120000000000001"/>
    <n v="1.4079999999999999"/>
  </r>
  <r>
    <x v="4"/>
    <n v="32"/>
    <n v="12.5"/>
    <n v="13.7"/>
    <n v="14.7"/>
    <n v="3.528"/>
    <n v="1.9992000000000001"/>
  </r>
  <r>
    <x v="4"/>
    <n v="40"/>
    <n v="13.8"/>
    <n v="15"/>
    <n v="16"/>
    <n v="3.8239999999999998"/>
    <n v="2.4319999999999999"/>
  </r>
  <r>
    <x v="4"/>
    <n v="51.5"/>
    <n v="15"/>
    <n v="16.2"/>
    <n v="17.2"/>
    <n v="4.5923999999999996"/>
    <n v="2.6316000000000002"/>
  </r>
  <r>
    <x v="4"/>
    <n v="70"/>
    <n v="15.7"/>
    <n v="17.399999999999999"/>
    <n v="18.5"/>
    <n v="4.5880000000000001"/>
    <n v="2.9415"/>
  </r>
  <r>
    <x v="5"/>
    <n v="200"/>
    <n v="30"/>
    <n v="32.299999999999997"/>
    <n v="34.799999999999997"/>
    <n v="5.5679999999999996"/>
    <n v="3.3755999999999999"/>
  </r>
  <r>
    <x v="5"/>
    <n v="300"/>
    <n v="31.7"/>
    <n v="34"/>
    <n v="37.799999999999997"/>
    <n v="5.7077999999999998"/>
    <n v="4.1580000000000004"/>
  </r>
  <r>
    <x v="5"/>
    <n v="300"/>
    <n v="32.700000000000003"/>
    <n v="35"/>
    <n v="38.799999999999997"/>
    <n v="5.9363999999999999"/>
    <n v="4.3844000000000003"/>
  </r>
  <r>
    <x v="5"/>
    <n v="300"/>
    <n v="34.799999999999997"/>
    <n v="37.299999999999997"/>
    <n v="39.799999999999997"/>
    <n v="6.2884000000000002"/>
    <n v="4.0198"/>
  </r>
  <r>
    <x v="5"/>
    <n v="430"/>
    <n v="35.5"/>
    <n v="38"/>
    <n v="40.5"/>
    <n v="7.29"/>
    <n v="4.5765000000000002"/>
  </r>
  <r>
    <x v="6"/>
    <n v="6.7"/>
    <n v="9.3000000000000007"/>
    <n v="9.8000000000000007"/>
    <n v="10.8"/>
    <n v="1.7387999999999999"/>
    <n v="1.0476000000000001"/>
  </r>
  <r>
    <x v="6"/>
    <n v="7.5"/>
    <n v="10"/>
    <n v="10.5"/>
    <n v="11.6"/>
    <n v="1.972"/>
    <n v="1.1599999999999999"/>
  </r>
  <r>
    <x v="6"/>
    <n v="7"/>
    <n v="10.1"/>
    <n v="10.6"/>
    <n v="11.6"/>
    <n v="1.7283999999999999"/>
    <n v="1.1484000000000001"/>
  </r>
  <r>
    <x v="6"/>
    <n v="9.6999999999999993"/>
    <n v="10.4"/>
    <n v="11"/>
    <n v="12"/>
    <n v="2.1960000000000002"/>
    <n v="1.38"/>
  </r>
  <r>
    <x v="6"/>
    <n v="9.8000000000000007"/>
    <n v="10.7"/>
    <n v="11.2"/>
    <n v="12.4"/>
    <n v="2.0832000000000002"/>
    <n v="1.277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55766-7FDF-4560-B27A-9E97C7F4ABF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escado">
  <location ref="A3:C11" firstHeaderRow="0" firstDataRow="1" firstDataCol="1"/>
  <pivotFields count="7">
    <pivotField axis="axisRow" showAll="0">
      <items count="8">
        <item x="0"/>
        <item x="3"/>
        <item x="4"/>
        <item x="5"/>
        <item x="1"/>
        <item x="6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5" baseField="0" baseItem="0"/>
    <dataField name="Sum of Weigh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1C1A0D-9C0C-411E-8AAB-C96E0F9BCC13}" autoFormatId="16" applyNumberFormats="0" applyBorderFormats="0" applyFontFormats="0" applyPatternFormats="0" applyAlignmentFormats="0" applyWidthHeightFormats="0">
  <queryTableRefresh nextId="8">
    <queryTableFields count="7">
      <queryTableField id="1" name="Species" tableColumnId="1"/>
      <queryTableField id="2" name="Weight" tableColumnId="2"/>
      <queryTableField id="3" name="Length1" tableColumnId="3"/>
      <queryTableField id="4" name="Length2" tableColumnId="4"/>
      <queryTableField id="5" name="Length3" tableColumnId="5"/>
      <queryTableField id="6" name="Height" tableColumnId="6"/>
      <queryTableField id="7" name="Wid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435F0-9239-4DF5-91D7-15859610F48D}" name="Table_Fish" displayName="Table_Fish" ref="A1:G160" tableType="queryTable" totalsRowShown="0">
  <autoFilter ref="A1:G160" xr:uid="{9FB435F0-9239-4DF5-91D7-15859610F48D}"/>
  <tableColumns count="7">
    <tableColumn id="1" xr3:uid="{8B85420F-892B-434E-8563-4B8571041116}" uniqueName="1" name="Species" queryTableFieldId="1" dataDxfId="0"/>
    <tableColumn id="2" xr3:uid="{59125854-63A6-4E38-BA2D-D99F13C0B063}" uniqueName="2" name="Weight" queryTableFieldId="2"/>
    <tableColumn id="3" xr3:uid="{9F65FFD3-F53C-42B0-BEDA-DA1C9E6F32AD}" uniqueName="3" name="Length1" queryTableFieldId="3"/>
    <tableColumn id="4" xr3:uid="{FC6D159B-6177-4614-9E67-5F80B06282C7}" uniqueName="4" name="Length2" queryTableFieldId="4"/>
    <tableColumn id="5" xr3:uid="{17814421-A416-4489-8934-699609189612}" uniqueName="5" name="Length3" queryTableFieldId="5"/>
    <tableColumn id="6" xr3:uid="{D52BC45B-3118-4FA5-ABD9-EDF78417D22F}" uniqueName="6" name="Height" queryTableFieldId="6"/>
    <tableColumn id="7" xr3:uid="{E9E00978-8FF1-404E-92E9-CE11C2125A2B}" uniqueName="7" name="Widt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E0C2-B0B0-4EAD-B239-E28185E61996}">
  <dimension ref="A1:I31"/>
  <sheetViews>
    <sheetView showGridLines="0" workbookViewId="0">
      <selection sqref="A1:I31"/>
    </sheetView>
  </sheetViews>
  <sheetFormatPr defaultRowHeight="15" x14ac:dyDescent="0.25"/>
  <sheetData>
    <row r="1" spans="1:9" x14ac:dyDescent="0.25">
      <c r="A1" t="s">
        <v>26</v>
      </c>
    </row>
    <row r="2" spans="1:9" ht="15.75" thickBot="1" x14ac:dyDescent="0.3"/>
    <row r="3" spans="1:9" x14ac:dyDescent="0.25">
      <c r="A3" s="7" t="s">
        <v>27</v>
      </c>
      <c r="B3" s="7"/>
    </row>
    <row r="4" spans="1:9" x14ac:dyDescent="0.25">
      <c r="A4" s="4" t="s">
        <v>28</v>
      </c>
      <c r="B4" s="4">
        <v>0.78980501843718953</v>
      </c>
    </row>
    <row r="5" spans="1:9" x14ac:dyDescent="0.25">
      <c r="A5" s="4" t="s">
        <v>29</v>
      </c>
      <c r="B5" s="4">
        <v>0.62379196714856933</v>
      </c>
    </row>
    <row r="6" spans="1:9" x14ac:dyDescent="0.25">
      <c r="A6" s="4" t="s">
        <v>30</v>
      </c>
      <c r="B6" s="4">
        <v>0.5485503605782831</v>
      </c>
    </row>
    <row r="7" spans="1:9" x14ac:dyDescent="0.25">
      <c r="A7" s="4" t="s">
        <v>31</v>
      </c>
      <c r="B7" s="4">
        <v>568.58360965871429</v>
      </c>
    </row>
    <row r="8" spans="1:9" ht="15.75" thickBot="1" x14ac:dyDescent="0.3">
      <c r="A8" s="5" t="s">
        <v>32</v>
      </c>
      <c r="B8" s="5">
        <v>7</v>
      </c>
    </row>
    <row r="10" spans="1:9" ht="15.75" thickBot="1" x14ac:dyDescent="0.3">
      <c r="A10" t="s">
        <v>33</v>
      </c>
    </row>
    <row r="11" spans="1:9" x14ac:dyDescent="0.25">
      <c r="A11" s="6"/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</row>
    <row r="12" spans="1:9" x14ac:dyDescent="0.25">
      <c r="A12" s="4" t="s">
        <v>34</v>
      </c>
      <c r="B12" s="4">
        <v>1</v>
      </c>
      <c r="C12" s="4">
        <v>2680219.6712801913</v>
      </c>
      <c r="D12" s="4">
        <v>2680219.6712801913</v>
      </c>
      <c r="E12" s="4">
        <v>8.2905189772345</v>
      </c>
      <c r="F12" s="4">
        <v>3.4615318487502114E-2</v>
      </c>
    </row>
    <row r="13" spans="1:9" x14ac:dyDescent="0.25">
      <c r="A13" s="4" t="s">
        <v>35</v>
      </c>
      <c r="B13" s="4">
        <v>5</v>
      </c>
      <c r="C13" s="4">
        <v>1616436.6058626659</v>
      </c>
      <c r="D13" s="4">
        <v>323287.32117253321</v>
      </c>
      <c r="E13" s="4"/>
      <c r="F13" s="4"/>
    </row>
    <row r="14" spans="1:9" ht="15.75" thickBot="1" x14ac:dyDescent="0.3">
      <c r="A14" s="5" t="s">
        <v>36</v>
      </c>
      <c r="B14" s="5">
        <v>6</v>
      </c>
      <c r="C14" s="5">
        <v>4296656.2771428572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43</v>
      </c>
      <c r="C16" s="6" t="s">
        <v>31</v>
      </c>
      <c r="D16" s="6" t="s">
        <v>44</v>
      </c>
      <c r="E16" s="6" t="s">
        <v>45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x14ac:dyDescent="0.25">
      <c r="A17" s="4" t="s">
        <v>37</v>
      </c>
      <c r="B17" s="4">
        <v>-342.2166545947324</v>
      </c>
      <c r="C17" s="4">
        <v>490.44839624254246</v>
      </c>
      <c r="D17" s="4">
        <v>-0.69776281708034227</v>
      </c>
      <c r="E17" s="4">
        <v>0.5164331395573778</v>
      </c>
      <c r="F17" s="4">
        <v>-1602.9543932927741</v>
      </c>
      <c r="G17" s="4">
        <v>918.52108410330914</v>
      </c>
      <c r="H17" s="4">
        <v>-1602.9543932927741</v>
      </c>
      <c r="I17" s="4">
        <v>918.52108410330914</v>
      </c>
    </row>
    <row r="18" spans="1:9" ht="15.75" thickBot="1" x14ac:dyDescent="0.3">
      <c r="A18" s="5" t="s">
        <v>50</v>
      </c>
      <c r="B18" s="5">
        <v>38.056835801879735</v>
      </c>
      <c r="C18" s="5">
        <v>13.217271698562659</v>
      </c>
      <c r="D18" s="5">
        <v>2.8793261324890755</v>
      </c>
      <c r="E18" s="5">
        <v>3.4615318487502114E-2</v>
      </c>
      <c r="F18" s="5">
        <v>4.080757256884624</v>
      </c>
      <c r="G18" s="5">
        <v>72.032914346874847</v>
      </c>
      <c r="H18" s="5">
        <v>4.080757256884624</v>
      </c>
      <c r="I18" s="5">
        <v>72.032914346874847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6" t="s">
        <v>52</v>
      </c>
      <c r="B24" s="6" t="s">
        <v>53</v>
      </c>
      <c r="C24" s="6" t="s">
        <v>54</v>
      </c>
    </row>
    <row r="25" spans="1:9" x14ac:dyDescent="0.25">
      <c r="A25" s="4">
        <v>1</v>
      </c>
      <c r="B25" s="4">
        <v>2000.2500913154086</v>
      </c>
      <c r="C25" s="4">
        <v>-335.25009131540855</v>
      </c>
    </row>
    <row r="26" spans="1:9" x14ac:dyDescent="0.25">
      <c r="A26" s="4">
        <v>2</v>
      </c>
      <c r="B26" s="4">
        <v>1108.3158363103339</v>
      </c>
      <c r="C26" s="4">
        <v>-633.31583631033391</v>
      </c>
    </row>
    <row r="27" spans="1:9" x14ac:dyDescent="0.25">
      <c r="A27" s="4">
        <v>3</v>
      </c>
      <c r="B27" s="4">
        <v>367.33021482983418</v>
      </c>
      <c r="C27" s="4">
        <v>-167.93021482983417</v>
      </c>
    </row>
    <row r="28" spans="1:9" x14ac:dyDescent="0.25">
      <c r="A28" s="4">
        <v>4</v>
      </c>
      <c r="B28" s="4">
        <v>829.57615384662574</v>
      </c>
      <c r="C28" s="4">
        <v>700.42384615337426</v>
      </c>
    </row>
    <row r="29" spans="1:9" x14ac:dyDescent="0.25">
      <c r="A29" s="4">
        <v>5</v>
      </c>
      <c r="B29" s="4">
        <v>679.75019697820539</v>
      </c>
      <c r="C29" s="4">
        <v>-285.75019697820539</v>
      </c>
    </row>
    <row r="30" spans="1:9" x14ac:dyDescent="0.25">
      <c r="A30" s="4">
        <v>6</v>
      </c>
      <c r="B30" s="4">
        <v>27.634898462255592</v>
      </c>
      <c r="C30" s="4">
        <v>13.065101537744411</v>
      </c>
    </row>
    <row r="31" spans="1:9" ht="15.75" thickBot="1" x14ac:dyDescent="0.3">
      <c r="A31" s="5">
        <v>7</v>
      </c>
      <c r="B31" s="5">
        <v>1477.2426082573361</v>
      </c>
      <c r="C31" s="5">
        <v>708.75739174266391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009C-F268-46E8-8D19-9E088ADF5765}">
  <dimension ref="A3:S26"/>
  <sheetViews>
    <sheetView workbookViewId="0">
      <selection activeCell="A4" sqref="A4:A10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14.28515625" bestFit="1" customWidth="1"/>
    <col min="4" max="4" width="6" bestFit="1" customWidth="1"/>
    <col min="5" max="5" width="7" bestFit="1" customWidth="1"/>
    <col min="6" max="7" width="6" bestFit="1" customWidth="1"/>
    <col min="8" max="11" width="7" bestFit="1" customWidth="1"/>
    <col min="12" max="12" width="6" bestFit="1" customWidth="1"/>
    <col min="13" max="23" width="7" bestFit="1" customWidth="1"/>
    <col min="24" max="24" width="6" bestFit="1" customWidth="1"/>
    <col min="25" max="32" width="7" bestFit="1" customWidth="1"/>
    <col min="33" max="33" width="8" bestFit="1" customWidth="1"/>
    <col min="34" max="35" width="7" bestFit="1" customWidth="1"/>
    <col min="36" max="36" width="8" bestFit="1" customWidth="1"/>
    <col min="37" max="37" width="14.28515625" bestFit="1" customWidth="1"/>
    <col min="38" max="38" width="7" bestFit="1" customWidth="1"/>
    <col min="39" max="39" width="5" bestFit="1" customWidth="1"/>
    <col min="40" max="40" width="7" bestFit="1" customWidth="1"/>
    <col min="41" max="41" width="5" bestFit="1" customWidth="1"/>
    <col min="42" max="42" width="6" bestFit="1" customWidth="1"/>
    <col min="43" max="43" width="7" bestFit="1" customWidth="1"/>
    <col min="44" max="44" width="6" bestFit="1" customWidth="1"/>
    <col min="45" max="46" width="7" bestFit="1" customWidth="1"/>
    <col min="47" max="47" width="6" bestFit="1" customWidth="1"/>
    <col min="48" max="48" width="7" bestFit="1" customWidth="1"/>
    <col min="49" max="49" width="6" bestFit="1" customWidth="1"/>
    <col min="50" max="58" width="7" bestFit="1" customWidth="1"/>
    <col min="59" max="59" width="5" bestFit="1" customWidth="1"/>
    <col min="60" max="60" width="6" bestFit="1" customWidth="1"/>
    <col min="61" max="68" width="7" bestFit="1" customWidth="1"/>
    <col min="69" max="70" width="6" bestFit="1" customWidth="1"/>
    <col min="71" max="71" width="7" bestFit="1" customWidth="1"/>
    <col min="72" max="72" width="18.5703125" bestFit="1" customWidth="1"/>
    <col min="73" max="73" width="19.28515625" bestFit="1" customWidth="1"/>
  </cols>
  <sheetData>
    <row r="3" spans="1:19" x14ac:dyDescent="0.25">
      <c r="A3" s="2" t="s">
        <v>17</v>
      </c>
      <c r="B3" t="s">
        <v>15</v>
      </c>
      <c r="C3" t="s">
        <v>16</v>
      </c>
    </row>
    <row r="4" spans="1:19" x14ac:dyDescent="0.25">
      <c r="A4" s="3" t="s">
        <v>7</v>
      </c>
      <c r="B4" s="1">
        <v>61.5518</v>
      </c>
      <c r="C4" s="1">
        <v>1665</v>
      </c>
    </row>
    <row r="5" spans="1:19" x14ac:dyDescent="0.25">
      <c r="A5" s="3" t="s">
        <v>10</v>
      </c>
      <c r="B5" s="1">
        <v>38.114900000000006</v>
      </c>
      <c r="C5" s="1">
        <v>475</v>
      </c>
    </row>
    <row r="6" spans="1:19" x14ac:dyDescent="0.25">
      <c r="A6" s="3" t="s">
        <v>11</v>
      </c>
      <c r="B6" s="1">
        <v>18.644400000000001</v>
      </c>
      <c r="C6" s="1">
        <v>199.4</v>
      </c>
      <c r="R6" s="1">
        <v>61.5518</v>
      </c>
      <c r="S6" s="1">
        <v>1665</v>
      </c>
    </row>
    <row r="7" spans="1:19" x14ac:dyDescent="0.25">
      <c r="A7" s="3" t="s">
        <v>12</v>
      </c>
      <c r="B7" s="1">
        <v>30.790599999999998</v>
      </c>
      <c r="C7" s="1">
        <v>1530</v>
      </c>
      <c r="R7" s="1">
        <v>38.114900000000006</v>
      </c>
      <c r="S7" s="1">
        <v>475</v>
      </c>
    </row>
    <row r="8" spans="1:19" x14ac:dyDescent="0.25">
      <c r="A8" s="3" t="s">
        <v>8</v>
      </c>
      <c r="B8" s="1">
        <v>26.8537</v>
      </c>
      <c r="C8" s="1">
        <v>394</v>
      </c>
      <c r="R8" s="1">
        <v>18.644400000000001</v>
      </c>
      <c r="S8" s="1">
        <v>199.4</v>
      </c>
    </row>
    <row r="9" spans="1:19" x14ac:dyDescent="0.25">
      <c r="A9" s="3" t="s">
        <v>13</v>
      </c>
      <c r="B9" s="1">
        <v>9.718399999999999</v>
      </c>
      <c r="C9" s="1">
        <v>40.700000000000003</v>
      </c>
      <c r="R9" s="1">
        <v>30.790599999999998</v>
      </c>
      <c r="S9" s="1">
        <v>1530</v>
      </c>
    </row>
    <row r="10" spans="1:19" x14ac:dyDescent="0.25">
      <c r="A10" s="3" t="s">
        <v>9</v>
      </c>
      <c r="B10" s="1">
        <v>47.809000000000005</v>
      </c>
      <c r="C10" s="1">
        <v>2186</v>
      </c>
      <c r="R10" s="1">
        <v>26.8537</v>
      </c>
      <c r="S10" s="1">
        <v>394</v>
      </c>
    </row>
    <row r="11" spans="1:19" x14ac:dyDescent="0.25">
      <c r="A11" s="3" t="s">
        <v>14</v>
      </c>
      <c r="B11" s="1">
        <v>233.4828</v>
      </c>
      <c r="C11" s="1">
        <v>6490.0999999999995</v>
      </c>
      <c r="R11" s="1">
        <v>9.718399999999999</v>
      </c>
      <c r="S11" s="1">
        <v>40.700000000000003</v>
      </c>
    </row>
    <row r="12" spans="1:19" x14ac:dyDescent="0.25">
      <c r="R12" s="1">
        <v>47.809000000000005</v>
      </c>
      <c r="S12" s="1">
        <v>2186</v>
      </c>
    </row>
    <row r="13" spans="1:19" x14ac:dyDescent="0.25">
      <c r="B13" t="s">
        <v>24</v>
      </c>
      <c r="C13" t="s">
        <v>25</v>
      </c>
    </row>
    <row r="14" spans="1:19" x14ac:dyDescent="0.25">
      <c r="A14" s="3" t="s">
        <v>18</v>
      </c>
      <c r="B14">
        <f>AVERAGE(B4:B10)</f>
        <v>33.354685714285715</v>
      </c>
      <c r="C14">
        <f>AVERAGE(C4:C10)</f>
        <v>927.15714285714273</v>
      </c>
    </row>
    <row r="15" spans="1:19" x14ac:dyDescent="0.25">
      <c r="A15" s="3" t="s">
        <v>19</v>
      </c>
      <c r="B15">
        <f>MEDIAN(B4:B10)</f>
        <v>30.790599999999998</v>
      </c>
      <c r="C15">
        <f>MEDIAN(C4:C10)</f>
        <v>475</v>
      </c>
    </row>
    <row r="16" spans="1:19" x14ac:dyDescent="0.25">
      <c r="A16" s="3" t="s">
        <v>20</v>
      </c>
      <c r="B16">
        <f>_xlfn.VAR.S(B4:B10)</f>
        <v>308.42799242142866</v>
      </c>
      <c r="C16">
        <f>_xlfn.VAR.S(C4:C10)</f>
        <v>716109.37952380965</v>
      </c>
    </row>
    <row r="17" spans="1:3" x14ac:dyDescent="0.25">
      <c r="A17" s="3" t="s">
        <v>21</v>
      </c>
      <c r="B17">
        <f>_xlfn.STDEV.S(B4:B10)</f>
        <v>17.562118107490015</v>
      </c>
      <c r="C17">
        <f>_xlfn.STDEV.S(C4:C10)</f>
        <v>846.23246187073778</v>
      </c>
    </row>
    <row r="19" spans="1:3" x14ac:dyDescent="0.25">
      <c r="A19" s="3" t="s">
        <v>22</v>
      </c>
      <c r="B19" t="s">
        <v>23</v>
      </c>
    </row>
    <row r="20" spans="1:3" x14ac:dyDescent="0.25">
      <c r="A20">
        <f>B14-3*B17</f>
        <v>-19.33166860818433</v>
      </c>
      <c r="B20">
        <f>_xlfn.NORM.DIST(A20,B$14,B$17,FALSE)</f>
        <v>2.5235272788923344E-4</v>
      </c>
    </row>
    <row r="21" spans="1:3" x14ac:dyDescent="0.25">
      <c r="A21">
        <f>A20+B$17</f>
        <v>-1.7695505006943151</v>
      </c>
      <c r="B21">
        <f t="shared" ref="B21:B26" si="0">_xlfn.NORM.DIST(A21,B$14,B$17,FALSE)</f>
        <v>3.0742855834776338E-3</v>
      </c>
    </row>
    <row r="22" spans="1:3" x14ac:dyDescent="0.25">
      <c r="A22">
        <f t="shared" ref="A22:A26" si="1">A21+B$17</f>
        <v>15.7925676067957</v>
      </c>
      <c r="B22">
        <f t="shared" si="0"/>
        <v>1.3777992098569591E-2</v>
      </c>
    </row>
    <row r="23" spans="1:3" x14ac:dyDescent="0.25">
      <c r="A23">
        <f t="shared" si="1"/>
        <v>33.354685714285715</v>
      </c>
      <c r="B23">
        <f t="shared" si="0"/>
        <v>2.271606864044998E-2</v>
      </c>
    </row>
    <row r="24" spans="1:3" x14ac:dyDescent="0.25">
      <c r="A24">
        <f t="shared" si="1"/>
        <v>50.91680382177573</v>
      </c>
      <c r="B24">
        <f t="shared" si="0"/>
        <v>1.3777992098569591E-2</v>
      </c>
    </row>
    <row r="25" spans="1:3" x14ac:dyDescent="0.25">
      <c r="A25">
        <f t="shared" si="1"/>
        <v>68.478921929265738</v>
      </c>
      <c r="B25">
        <f t="shared" si="0"/>
        <v>3.0742855834776364E-3</v>
      </c>
    </row>
    <row r="26" spans="1:3" x14ac:dyDescent="0.25">
      <c r="A26">
        <f t="shared" si="1"/>
        <v>86.04104003675576</v>
      </c>
      <c r="B26">
        <f t="shared" si="0"/>
        <v>2.5235272788923344E-4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ED3A-7CC3-4216-B1E1-DD6F504CAD18}">
  <dimension ref="A1:O160"/>
  <sheetViews>
    <sheetView tabSelected="1" workbookViewId="0">
      <selection activeCell="S11" sqref="S11"/>
    </sheetView>
  </sheetViews>
  <sheetFormatPr defaultRowHeight="15" x14ac:dyDescent="0.25"/>
  <cols>
    <col min="1" max="1" width="10" bestFit="1" customWidth="1"/>
    <col min="2" max="2" width="9.85546875" bestFit="1" customWidth="1"/>
    <col min="3" max="5" width="10.28515625" bestFit="1" customWidth="1"/>
    <col min="7" max="7" width="8.85546875" bestFit="1" customWidth="1"/>
    <col min="12" max="12" width="10.5703125" bestFit="1" customWidth="1"/>
    <col min="13" max="13" width="18" bestFit="1" customWidth="1"/>
    <col min="14" max="14" width="23.140625" bestFit="1" customWidth="1"/>
    <col min="15" max="15" width="29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s="1" t="s">
        <v>7</v>
      </c>
      <c r="B2">
        <v>242</v>
      </c>
      <c r="C2">
        <v>23.2</v>
      </c>
      <c r="D2">
        <v>25.4</v>
      </c>
      <c r="E2">
        <v>30</v>
      </c>
      <c r="F2">
        <v>11.52</v>
      </c>
      <c r="G2">
        <v>4.0199999999999996</v>
      </c>
    </row>
    <row r="3" spans="1:15" x14ac:dyDescent="0.25">
      <c r="A3" s="1" t="s">
        <v>7</v>
      </c>
      <c r="B3">
        <v>290</v>
      </c>
      <c r="C3">
        <v>24</v>
      </c>
      <c r="D3">
        <v>26.3</v>
      </c>
      <c r="E3">
        <v>31.2</v>
      </c>
      <c r="F3">
        <v>12.48</v>
      </c>
      <c r="G3">
        <v>4.3056000000000001</v>
      </c>
    </row>
    <row r="4" spans="1:15" x14ac:dyDescent="0.25">
      <c r="A4" s="1" t="s">
        <v>7</v>
      </c>
      <c r="B4">
        <v>340</v>
      </c>
      <c r="C4">
        <v>23.9</v>
      </c>
      <c r="D4">
        <v>26.5</v>
      </c>
      <c r="E4">
        <v>31.1</v>
      </c>
      <c r="F4">
        <v>12.377800000000001</v>
      </c>
      <c r="G4">
        <v>4.6961000000000004</v>
      </c>
      <c r="L4" t="s">
        <v>55</v>
      </c>
      <c r="M4" t="s">
        <v>56</v>
      </c>
      <c r="N4" t="s">
        <v>58</v>
      </c>
      <c r="O4" t="s">
        <v>57</v>
      </c>
    </row>
    <row r="5" spans="1:15" x14ac:dyDescent="0.25">
      <c r="A5" s="1" t="s">
        <v>7</v>
      </c>
      <c r="B5">
        <v>363</v>
      </c>
      <c r="C5">
        <v>26.3</v>
      </c>
      <c r="D5">
        <v>29</v>
      </c>
      <c r="E5">
        <v>33.5</v>
      </c>
      <c r="F5">
        <v>12.73</v>
      </c>
      <c r="G5">
        <v>4.4554999999999998</v>
      </c>
      <c r="K5" t="s">
        <v>7</v>
      </c>
      <c r="L5">
        <f>COUNTIF(A:A,K5)</f>
        <v>35</v>
      </c>
      <c r="M5">
        <f>L5/L$12</f>
        <v>0.22012578616352202</v>
      </c>
      <c r="N5">
        <f>L5</f>
        <v>35</v>
      </c>
      <c r="O5">
        <f>M5</f>
        <v>0.22012578616352202</v>
      </c>
    </row>
    <row r="6" spans="1:15" x14ac:dyDescent="0.25">
      <c r="A6" s="1" t="s">
        <v>7</v>
      </c>
      <c r="B6">
        <v>430</v>
      </c>
      <c r="C6">
        <v>26.5</v>
      </c>
      <c r="D6">
        <v>29</v>
      </c>
      <c r="E6">
        <v>34</v>
      </c>
      <c r="F6">
        <v>12.444000000000001</v>
      </c>
      <c r="G6">
        <v>5.1340000000000003</v>
      </c>
      <c r="K6" t="s">
        <v>10</v>
      </c>
      <c r="L6">
        <f>COUNTIF(A:A,K6)</f>
        <v>11</v>
      </c>
      <c r="M6">
        <f t="shared" ref="M6:M11" si="0">L6/L$12</f>
        <v>6.9182389937106917E-2</v>
      </c>
      <c r="N6">
        <f>L6+N5</f>
        <v>46</v>
      </c>
      <c r="O6">
        <f>M6+O5</f>
        <v>0.28930817610062892</v>
      </c>
    </row>
    <row r="7" spans="1:15" x14ac:dyDescent="0.25">
      <c r="A7" s="1" t="s">
        <v>7</v>
      </c>
      <c r="B7">
        <v>450</v>
      </c>
      <c r="C7">
        <v>26.8</v>
      </c>
      <c r="D7">
        <v>29.7</v>
      </c>
      <c r="E7">
        <v>34.700000000000003</v>
      </c>
      <c r="F7">
        <v>13.602399999999999</v>
      </c>
      <c r="G7">
        <v>4.9273999999999996</v>
      </c>
      <c r="K7" t="s">
        <v>11</v>
      </c>
      <c r="L7">
        <f>COUNTIF(A:A,K7)</f>
        <v>56</v>
      </c>
      <c r="M7">
        <f t="shared" si="0"/>
        <v>0.3522012578616352</v>
      </c>
      <c r="N7">
        <f t="shared" ref="N7:O11" si="1">L7+N6</f>
        <v>102</v>
      </c>
      <c r="O7">
        <f t="shared" si="1"/>
        <v>0.64150943396226412</v>
      </c>
    </row>
    <row r="8" spans="1:15" x14ac:dyDescent="0.25">
      <c r="A8" s="1" t="s">
        <v>7</v>
      </c>
      <c r="B8">
        <v>500</v>
      </c>
      <c r="C8">
        <v>26.8</v>
      </c>
      <c r="D8">
        <v>29.7</v>
      </c>
      <c r="E8">
        <v>34.5</v>
      </c>
      <c r="F8">
        <v>14.179500000000001</v>
      </c>
      <c r="G8">
        <v>5.2785000000000002</v>
      </c>
      <c r="K8" t="s">
        <v>12</v>
      </c>
      <c r="L8">
        <f t="shared" ref="L8:L11" si="2">COUNTIF(A:A,K8)</f>
        <v>17</v>
      </c>
      <c r="M8">
        <f t="shared" si="0"/>
        <v>0.1069182389937107</v>
      </c>
      <c r="N8">
        <f t="shared" si="1"/>
        <v>119</v>
      </c>
      <c r="O8">
        <f t="shared" si="1"/>
        <v>0.74842767295597479</v>
      </c>
    </row>
    <row r="9" spans="1:15" x14ac:dyDescent="0.25">
      <c r="A9" s="1" t="s">
        <v>7</v>
      </c>
      <c r="B9">
        <v>390</v>
      </c>
      <c r="C9">
        <v>27.6</v>
      </c>
      <c r="D9">
        <v>30</v>
      </c>
      <c r="E9">
        <v>35</v>
      </c>
      <c r="F9">
        <v>12.67</v>
      </c>
      <c r="G9">
        <v>4.6900000000000004</v>
      </c>
      <c r="K9" t="s">
        <v>8</v>
      </c>
      <c r="L9">
        <f t="shared" si="2"/>
        <v>20</v>
      </c>
      <c r="M9">
        <f t="shared" si="0"/>
        <v>0.12578616352201258</v>
      </c>
      <c r="N9">
        <f t="shared" si="1"/>
        <v>139</v>
      </c>
      <c r="O9">
        <f t="shared" si="1"/>
        <v>0.87421383647798734</v>
      </c>
    </row>
    <row r="10" spans="1:15" x14ac:dyDescent="0.25">
      <c r="A10" s="1" t="s">
        <v>7</v>
      </c>
      <c r="B10">
        <v>450</v>
      </c>
      <c r="C10">
        <v>27.6</v>
      </c>
      <c r="D10">
        <v>30</v>
      </c>
      <c r="E10">
        <v>35.1</v>
      </c>
      <c r="F10">
        <v>14.004899999999999</v>
      </c>
      <c r="G10">
        <v>4.8437999999999999</v>
      </c>
      <c r="K10" t="s">
        <v>13</v>
      </c>
      <c r="L10">
        <f t="shared" si="2"/>
        <v>14</v>
      </c>
      <c r="M10">
        <f t="shared" si="0"/>
        <v>8.8050314465408799E-2</v>
      </c>
      <c r="N10">
        <f t="shared" si="1"/>
        <v>153</v>
      </c>
      <c r="O10">
        <f t="shared" si="1"/>
        <v>0.96226415094339612</v>
      </c>
    </row>
    <row r="11" spans="1:15" x14ac:dyDescent="0.25">
      <c r="A11" s="1" t="s">
        <v>7</v>
      </c>
      <c r="B11">
        <v>500</v>
      </c>
      <c r="C11">
        <v>28.5</v>
      </c>
      <c r="D11">
        <v>30.7</v>
      </c>
      <c r="E11">
        <v>36.200000000000003</v>
      </c>
      <c r="F11">
        <v>14.226599999999999</v>
      </c>
      <c r="G11">
        <v>4.9593999999999996</v>
      </c>
      <c r="K11" t="s">
        <v>9</v>
      </c>
      <c r="L11">
        <f t="shared" si="2"/>
        <v>6</v>
      </c>
      <c r="M11">
        <f t="shared" si="0"/>
        <v>3.7735849056603772E-2</v>
      </c>
      <c r="N11">
        <f t="shared" si="1"/>
        <v>159</v>
      </c>
      <c r="O11">
        <f t="shared" si="1"/>
        <v>0.99999999999999989</v>
      </c>
    </row>
    <row r="12" spans="1:15" x14ac:dyDescent="0.25">
      <c r="A12" s="1" t="s">
        <v>7</v>
      </c>
      <c r="B12">
        <v>475</v>
      </c>
      <c r="C12">
        <v>28.4</v>
      </c>
      <c r="D12">
        <v>31</v>
      </c>
      <c r="E12">
        <v>36.200000000000003</v>
      </c>
      <c r="F12">
        <v>14.2628</v>
      </c>
      <c r="G12">
        <v>5.1041999999999996</v>
      </c>
      <c r="L12">
        <f>SUM(L5:L11)</f>
        <v>159</v>
      </c>
      <c r="M12">
        <f>SUM(M5:M11)</f>
        <v>0.99999999999999989</v>
      </c>
    </row>
    <row r="13" spans="1:15" x14ac:dyDescent="0.25">
      <c r="A13" s="1" t="s">
        <v>7</v>
      </c>
      <c r="B13">
        <v>500</v>
      </c>
      <c r="C13">
        <v>28.7</v>
      </c>
      <c r="D13">
        <v>31</v>
      </c>
      <c r="E13">
        <v>36.200000000000003</v>
      </c>
      <c r="F13">
        <v>14.3714</v>
      </c>
      <c r="G13">
        <v>4.8146000000000004</v>
      </c>
    </row>
    <row r="14" spans="1:15" x14ac:dyDescent="0.25">
      <c r="A14" s="1" t="s">
        <v>7</v>
      </c>
      <c r="B14">
        <v>500</v>
      </c>
      <c r="C14">
        <v>29.1</v>
      </c>
      <c r="D14">
        <v>31.5</v>
      </c>
      <c r="E14">
        <v>36.4</v>
      </c>
      <c r="F14">
        <v>13.7592</v>
      </c>
      <c r="G14">
        <v>4.3680000000000003</v>
      </c>
    </row>
    <row r="15" spans="1:15" x14ac:dyDescent="0.25">
      <c r="A15" s="1" t="s">
        <v>7</v>
      </c>
      <c r="B15">
        <v>340</v>
      </c>
      <c r="C15">
        <v>29.5</v>
      </c>
      <c r="D15">
        <v>32</v>
      </c>
      <c r="E15">
        <v>37.299999999999997</v>
      </c>
      <c r="F15">
        <v>13.9129</v>
      </c>
      <c r="G15">
        <v>5.0728</v>
      </c>
    </row>
    <row r="16" spans="1:15" x14ac:dyDescent="0.25">
      <c r="A16" s="1" t="s">
        <v>7</v>
      </c>
      <c r="B16">
        <v>600</v>
      </c>
      <c r="C16">
        <v>29.4</v>
      </c>
      <c r="D16">
        <v>32</v>
      </c>
      <c r="E16">
        <v>37.200000000000003</v>
      </c>
      <c r="F16">
        <v>14.9544</v>
      </c>
      <c r="G16">
        <v>5.1707999999999998</v>
      </c>
    </row>
    <row r="17" spans="1:7" x14ac:dyDescent="0.25">
      <c r="A17" s="1" t="s">
        <v>7</v>
      </c>
      <c r="B17">
        <v>600</v>
      </c>
      <c r="C17">
        <v>29.4</v>
      </c>
      <c r="D17">
        <v>32</v>
      </c>
      <c r="E17">
        <v>37.200000000000003</v>
      </c>
      <c r="F17">
        <v>15.438000000000001</v>
      </c>
      <c r="G17">
        <v>5.58</v>
      </c>
    </row>
    <row r="18" spans="1:7" x14ac:dyDescent="0.25">
      <c r="A18" s="1" t="s">
        <v>7</v>
      </c>
      <c r="B18">
        <v>700</v>
      </c>
      <c r="C18">
        <v>30.4</v>
      </c>
      <c r="D18">
        <v>33</v>
      </c>
      <c r="E18">
        <v>38.299999999999997</v>
      </c>
      <c r="F18">
        <v>14.8604</v>
      </c>
      <c r="G18">
        <v>5.2854000000000001</v>
      </c>
    </row>
    <row r="19" spans="1:7" x14ac:dyDescent="0.25">
      <c r="A19" s="1" t="s">
        <v>7</v>
      </c>
      <c r="B19">
        <v>700</v>
      </c>
      <c r="C19">
        <v>30.4</v>
      </c>
      <c r="D19">
        <v>33</v>
      </c>
      <c r="E19">
        <v>38.5</v>
      </c>
      <c r="F19">
        <v>14.938000000000001</v>
      </c>
      <c r="G19">
        <v>5.1974999999999998</v>
      </c>
    </row>
    <row r="20" spans="1:7" x14ac:dyDescent="0.25">
      <c r="A20" s="1" t="s">
        <v>7</v>
      </c>
      <c r="B20">
        <v>610</v>
      </c>
      <c r="C20">
        <v>30.9</v>
      </c>
      <c r="D20">
        <v>33.5</v>
      </c>
      <c r="E20">
        <v>38.6</v>
      </c>
      <c r="F20">
        <v>15.632999999999999</v>
      </c>
      <c r="G20">
        <v>5.1337999999999999</v>
      </c>
    </row>
    <row r="21" spans="1:7" x14ac:dyDescent="0.25">
      <c r="A21" s="1" t="s">
        <v>7</v>
      </c>
      <c r="B21">
        <v>650</v>
      </c>
      <c r="C21">
        <v>31</v>
      </c>
      <c r="D21">
        <v>33.5</v>
      </c>
      <c r="E21">
        <v>38.700000000000003</v>
      </c>
      <c r="F21">
        <v>14.473800000000001</v>
      </c>
      <c r="G21">
        <v>5.7275999999999998</v>
      </c>
    </row>
    <row r="22" spans="1:7" x14ac:dyDescent="0.25">
      <c r="A22" s="1" t="s">
        <v>7</v>
      </c>
      <c r="B22">
        <v>575</v>
      </c>
      <c r="C22">
        <v>31.3</v>
      </c>
      <c r="D22">
        <v>34</v>
      </c>
      <c r="E22">
        <v>39.5</v>
      </c>
      <c r="F22">
        <v>15.128500000000001</v>
      </c>
      <c r="G22">
        <v>5.5694999999999997</v>
      </c>
    </row>
    <row r="23" spans="1:7" x14ac:dyDescent="0.25">
      <c r="A23" s="1" t="s">
        <v>7</v>
      </c>
      <c r="B23">
        <v>685</v>
      </c>
      <c r="C23">
        <v>31.4</v>
      </c>
      <c r="D23">
        <v>34</v>
      </c>
      <c r="E23">
        <v>39.200000000000003</v>
      </c>
      <c r="F23">
        <v>15.993600000000001</v>
      </c>
      <c r="G23">
        <v>5.3704000000000001</v>
      </c>
    </row>
    <row r="24" spans="1:7" x14ac:dyDescent="0.25">
      <c r="A24" s="1" t="s">
        <v>7</v>
      </c>
      <c r="B24">
        <v>620</v>
      </c>
      <c r="C24">
        <v>31.5</v>
      </c>
      <c r="D24">
        <v>34.5</v>
      </c>
      <c r="E24">
        <v>39.700000000000003</v>
      </c>
      <c r="F24">
        <v>15.5227</v>
      </c>
      <c r="G24">
        <v>5.2801</v>
      </c>
    </row>
    <row r="25" spans="1:7" x14ac:dyDescent="0.25">
      <c r="A25" s="1" t="s">
        <v>7</v>
      </c>
      <c r="B25">
        <v>680</v>
      </c>
      <c r="C25">
        <v>31.8</v>
      </c>
      <c r="D25">
        <v>35</v>
      </c>
      <c r="E25">
        <v>40.6</v>
      </c>
      <c r="F25">
        <v>15.4686</v>
      </c>
      <c r="G25">
        <v>6.1306000000000003</v>
      </c>
    </row>
    <row r="26" spans="1:7" x14ac:dyDescent="0.25">
      <c r="A26" s="1" t="s">
        <v>7</v>
      </c>
      <c r="B26">
        <v>700</v>
      </c>
      <c r="C26">
        <v>31.9</v>
      </c>
      <c r="D26">
        <v>35</v>
      </c>
      <c r="E26">
        <v>40.5</v>
      </c>
      <c r="F26">
        <v>16.240500000000001</v>
      </c>
      <c r="G26">
        <v>5.5890000000000004</v>
      </c>
    </row>
    <row r="27" spans="1:7" x14ac:dyDescent="0.25">
      <c r="A27" s="1" t="s">
        <v>7</v>
      </c>
      <c r="B27">
        <v>725</v>
      </c>
      <c r="C27">
        <v>31.8</v>
      </c>
      <c r="D27">
        <v>35</v>
      </c>
      <c r="E27">
        <v>40.9</v>
      </c>
      <c r="F27">
        <v>16.36</v>
      </c>
      <c r="G27">
        <v>6.0532000000000004</v>
      </c>
    </row>
    <row r="28" spans="1:7" x14ac:dyDescent="0.25">
      <c r="A28" s="1" t="s">
        <v>7</v>
      </c>
      <c r="B28">
        <v>720</v>
      </c>
      <c r="C28">
        <v>32</v>
      </c>
      <c r="D28">
        <v>35</v>
      </c>
      <c r="E28">
        <v>40.6</v>
      </c>
      <c r="F28">
        <v>16.361799999999999</v>
      </c>
      <c r="G28">
        <v>6.09</v>
      </c>
    </row>
    <row r="29" spans="1:7" x14ac:dyDescent="0.25">
      <c r="A29" s="1" t="s">
        <v>7</v>
      </c>
      <c r="B29">
        <v>714</v>
      </c>
      <c r="C29">
        <v>32.700000000000003</v>
      </c>
      <c r="D29">
        <v>36</v>
      </c>
      <c r="E29">
        <v>41.5</v>
      </c>
      <c r="F29">
        <v>16.516999999999999</v>
      </c>
      <c r="G29">
        <v>5.8514999999999997</v>
      </c>
    </row>
    <row r="30" spans="1:7" x14ac:dyDescent="0.25">
      <c r="A30" s="1" t="s">
        <v>7</v>
      </c>
      <c r="B30">
        <v>850</v>
      </c>
      <c r="C30">
        <v>32.799999999999997</v>
      </c>
      <c r="D30">
        <v>36</v>
      </c>
      <c r="E30">
        <v>41.6</v>
      </c>
      <c r="F30">
        <v>16.889600000000002</v>
      </c>
      <c r="G30">
        <v>6.1984000000000004</v>
      </c>
    </row>
    <row r="31" spans="1:7" x14ac:dyDescent="0.25">
      <c r="A31" s="1" t="s">
        <v>7</v>
      </c>
      <c r="B31">
        <v>1000</v>
      </c>
      <c r="C31">
        <v>33.5</v>
      </c>
      <c r="D31">
        <v>37</v>
      </c>
      <c r="E31">
        <v>42.6</v>
      </c>
      <c r="F31">
        <v>18.957000000000001</v>
      </c>
      <c r="G31">
        <v>6.6029999999999998</v>
      </c>
    </row>
    <row r="32" spans="1:7" x14ac:dyDescent="0.25">
      <c r="A32" s="1" t="s">
        <v>7</v>
      </c>
      <c r="B32">
        <v>920</v>
      </c>
      <c r="C32">
        <v>35</v>
      </c>
      <c r="D32">
        <v>38.5</v>
      </c>
      <c r="E32">
        <v>44.1</v>
      </c>
      <c r="F32">
        <v>18.036899999999999</v>
      </c>
      <c r="G32">
        <v>6.3063000000000002</v>
      </c>
    </row>
    <row r="33" spans="1:7" x14ac:dyDescent="0.25">
      <c r="A33" s="1" t="s">
        <v>7</v>
      </c>
      <c r="B33">
        <v>955</v>
      </c>
      <c r="C33">
        <v>35</v>
      </c>
      <c r="D33">
        <v>38.5</v>
      </c>
      <c r="E33">
        <v>44</v>
      </c>
      <c r="F33">
        <v>18.084</v>
      </c>
      <c r="G33">
        <v>6.2919999999999998</v>
      </c>
    </row>
    <row r="34" spans="1:7" x14ac:dyDescent="0.25">
      <c r="A34" s="1" t="s">
        <v>7</v>
      </c>
      <c r="B34">
        <v>925</v>
      </c>
      <c r="C34">
        <v>36.200000000000003</v>
      </c>
      <c r="D34">
        <v>39.5</v>
      </c>
      <c r="E34">
        <v>45.3</v>
      </c>
      <c r="F34">
        <v>18.754200000000001</v>
      </c>
      <c r="G34">
        <v>6.7496999999999998</v>
      </c>
    </row>
    <row r="35" spans="1:7" x14ac:dyDescent="0.25">
      <c r="A35" s="1" t="s">
        <v>7</v>
      </c>
      <c r="B35">
        <v>975</v>
      </c>
      <c r="C35">
        <v>37.4</v>
      </c>
      <c r="D35">
        <v>41</v>
      </c>
      <c r="E35">
        <v>45.9</v>
      </c>
      <c r="F35">
        <v>18.635400000000001</v>
      </c>
      <c r="G35">
        <v>6.7473000000000001</v>
      </c>
    </row>
    <row r="36" spans="1:7" x14ac:dyDescent="0.25">
      <c r="A36" s="1" t="s">
        <v>7</v>
      </c>
      <c r="B36">
        <v>950</v>
      </c>
      <c r="C36">
        <v>38</v>
      </c>
      <c r="D36">
        <v>41</v>
      </c>
      <c r="E36">
        <v>46.5</v>
      </c>
      <c r="F36">
        <v>17.6235</v>
      </c>
      <c r="G36">
        <v>6.3704999999999998</v>
      </c>
    </row>
    <row r="37" spans="1:7" x14ac:dyDescent="0.25">
      <c r="A37" s="1" t="s">
        <v>8</v>
      </c>
      <c r="B37">
        <v>40</v>
      </c>
      <c r="C37">
        <v>12.9</v>
      </c>
      <c r="D37">
        <v>14.1</v>
      </c>
      <c r="E37">
        <v>16.2</v>
      </c>
      <c r="F37">
        <v>4.1471999999999998</v>
      </c>
      <c r="G37">
        <v>2.2679999999999998</v>
      </c>
    </row>
    <row r="38" spans="1:7" x14ac:dyDescent="0.25">
      <c r="A38" s="1" t="s">
        <v>8</v>
      </c>
      <c r="B38">
        <v>69</v>
      </c>
      <c r="C38">
        <v>16.5</v>
      </c>
      <c r="D38">
        <v>18.2</v>
      </c>
      <c r="E38">
        <v>20.3</v>
      </c>
      <c r="F38">
        <v>5.2983000000000002</v>
      </c>
      <c r="G38">
        <v>2.8216999999999999</v>
      </c>
    </row>
    <row r="39" spans="1:7" x14ac:dyDescent="0.25">
      <c r="A39" s="1" t="s">
        <v>8</v>
      </c>
      <c r="B39">
        <v>78</v>
      </c>
      <c r="C39">
        <v>17.5</v>
      </c>
      <c r="D39">
        <v>18.8</v>
      </c>
      <c r="E39">
        <v>21.2</v>
      </c>
      <c r="F39">
        <v>5.5755999999999997</v>
      </c>
      <c r="G39">
        <v>2.9043999999999999</v>
      </c>
    </row>
    <row r="40" spans="1:7" x14ac:dyDescent="0.25">
      <c r="A40" s="1" t="s">
        <v>8</v>
      </c>
      <c r="B40">
        <v>87</v>
      </c>
      <c r="C40">
        <v>18.2</v>
      </c>
      <c r="D40">
        <v>19.8</v>
      </c>
      <c r="E40">
        <v>22.2</v>
      </c>
      <c r="F40">
        <v>5.6166</v>
      </c>
      <c r="G40">
        <v>3.1745999999999999</v>
      </c>
    </row>
    <row r="41" spans="1:7" x14ac:dyDescent="0.25">
      <c r="A41" s="1" t="s">
        <v>8</v>
      </c>
      <c r="B41">
        <v>120</v>
      </c>
      <c r="C41">
        <v>18.600000000000001</v>
      </c>
      <c r="D41">
        <v>20</v>
      </c>
      <c r="E41">
        <v>22.2</v>
      </c>
      <c r="F41">
        <v>6.2160000000000002</v>
      </c>
      <c r="G41">
        <v>3.5741999999999998</v>
      </c>
    </row>
    <row r="42" spans="1:7" x14ac:dyDescent="0.25">
      <c r="A42" s="1" t="s">
        <v>8</v>
      </c>
      <c r="B42">
        <v>0</v>
      </c>
      <c r="C42">
        <v>19</v>
      </c>
      <c r="D42">
        <v>20.5</v>
      </c>
      <c r="E42">
        <v>22.8</v>
      </c>
      <c r="F42">
        <v>6.4752000000000001</v>
      </c>
      <c r="G42">
        <v>3.3515999999999999</v>
      </c>
    </row>
    <row r="43" spans="1:7" x14ac:dyDescent="0.25">
      <c r="A43" s="1" t="s">
        <v>8</v>
      </c>
      <c r="B43">
        <v>110</v>
      </c>
      <c r="C43">
        <v>19.100000000000001</v>
      </c>
      <c r="D43">
        <v>20.8</v>
      </c>
      <c r="E43">
        <v>23.1</v>
      </c>
      <c r="F43">
        <v>6.1677</v>
      </c>
      <c r="G43">
        <v>3.3957000000000002</v>
      </c>
    </row>
    <row r="44" spans="1:7" x14ac:dyDescent="0.25">
      <c r="A44" s="1" t="s">
        <v>8</v>
      </c>
      <c r="B44">
        <v>120</v>
      </c>
      <c r="C44">
        <v>19.399999999999999</v>
      </c>
      <c r="D44">
        <v>21</v>
      </c>
      <c r="E44">
        <v>23.7</v>
      </c>
      <c r="F44">
        <v>6.1146000000000003</v>
      </c>
      <c r="G44">
        <v>3.2942999999999998</v>
      </c>
    </row>
    <row r="45" spans="1:7" x14ac:dyDescent="0.25">
      <c r="A45" s="1" t="s">
        <v>8</v>
      </c>
      <c r="B45">
        <v>150</v>
      </c>
      <c r="C45">
        <v>20.399999999999999</v>
      </c>
      <c r="D45">
        <v>22</v>
      </c>
      <c r="E45">
        <v>24.7</v>
      </c>
      <c r="F45">
        <v>5.8045</v>
      </c>
      <c r="G45">
        <v>3.7544</v>
      </c>
    </row>
    <row r="46" spans="1:7" x14ac:dyDescent="0.25">
      <c r="A46" s="1" t="s">
        <v>8</v>
      </c>
      <c r="B46">
        <v>145</v>
      </c>
      <c r="C46">
        <v>20.5</v>
      </c>
      <c r="D46">
        <v>22</v>
      </c>
      <c r="E46">
        <v>24.3</v>
      </c>
      <c r="F46">
        <v>6.6338999999999997</v>
      </c>
      <c r="G46">
        <v>3.5478000000000001</v>
      </c>
    </row>
    <row r="47" spans="1:7" x14ac:dyDescent="0.25">
      <c r="A47" s="1" t="s">
        <v>8</v>
      </c>
      <c r="B47">
        <v>160</v>
      </c>
      <c r="C47">
        <v>20.5</v>
      </c>
      <c r="D47">
        <v>22.5</v>
      </c>
      <c r="E47">
        <v>25.3</v>
      </c>
      <c r="F47">
        <v>7.0334000000000003</v>
      </c>
      <c r="G47">
        <v>3.8203</v>
      </c>
    </row>
    <row r="48" spans="1:7" x14ac:dyDescent="0.25">
      <c r="A48" s="1" t="s">
        <v>8</v>
      </c>
      <c r="B48">
        <v>140</v>
      </c>
      <c r="C48">
        <v>21</v>
      </c>
      <c r="D48">
        <v>22.5</v>
      </c>
      <c r="E48">
        <v>25</v>
      </c>
      <c r="F48">
        <v>6.55</v>
      </c>
      <c r="G48">
        <v>3.3250000000000002</v>
      </c>
    </row>
    <row r="49" spans="1:7" x14ac:dyDescent="0.25">
      <c r="A49" s="1" t="s">
        <v>8</v>
      </c>
      <c r="B49">
        <v>160</v>
      </c>
      <c r="C49">
        <v>21.1</v>
      </c>
      <c r="D49">
        <v>22.5</v>
      </c>
      <c r="E49">
        <v>25</v>
      </c>
      <c r="F49">
        <v>6.4</v>
      </c>
      <c r="G49">
        <v>3.8</v>
      </c>
    </row>
    <row r="50" spans="1:7" x14ac:dyDescent="0.25">
      <c r="A50" s="1" t="s">
        <v>8</v>
      </c>
      <c r="B50">
        <v>169</v>
      </c>
      <c r="C50">
        <v>22</v>
      </c>
      <c r="D50">
        <v>24</v>
      </c>
      <c r="E50">
        <v>27.2</v>
      </c>
      <c r="F50">
        <v>7.5343999999999998</v>
      </c>
      <c r="G50">
        <v>3.8351999999999999</v>
      </c>
    </row>
    <row r="51" spans="1:7" x14ac:dyDescent="0.25">
      <c r="A51" s="1" t="s">
        <v>8</v>
      </c>
      <c r="B51">
        <v>161</v>
      </c>
      <c r="C51">
        <v>22</v>
      </c>
      <c r="D51">
        <v>23.4</v>
      </c>
      <c r="E51">
        <v>26.7</v>
      </c>
      <c r="F51">
        <v>6.9153000000000002</v>
      </c>
      <c r="G51">
        <v>3.6312000000000002</v>
      </c>
    </row>
    <row r="52" spans="1:7" x14ac:dyDescent="0.25">
      <c r="A52" s="1" t="s">
        <v>8</v>
      </c>
      <c r="B52">
        <v>200</v>
      </c>
      <c r="C52">
        <v>22.1</v>
      </c>
      <c r="D52">
        <v>23.5</v>
      </c>
      <c r="E52">
        <v>26.8</v>
      </c>
      <c r="F52">
        <v>7.3967999999999998</v>
      </c>
      <c r="G52">
        <v>4.1272000000000002</v>
      </c>
    </row>
    <row r="53" spans="1:7" x14ac:dyDescent="0.25">
      <c r="A53" s="1" t="s">
        <v>8</v>
      </c>
      <c r="B53">
        <v>180</v>
      </c>
      <c r="C53">
        <v>23.6</v>
      </c>
      <c r="D53">
        <v>25.2</v>
      </c>
      <c r="E53">
        <v>27.9</v>
      </c>
      <c r="F53">
        <v>7.0865999999999998</v>
      </c>
      <c r="G53">
        <v>3.9060000000000001</v>
      </c>
    </row>
    <row r="54" spans="1:7" x14ac:dyDescent="0.25">
      <c r="A54" s="1" t="s">
        <v>8</v>
      </c>
      <c r="B54">
        <v>290</v>
      </c>
      <c r="C54">
        <v>24</v>
      </c>
      <c r="D54">
        <v>26</v>
      </c>
      <c r="E54">
        <v>29.2</v>
      </c>
      <c r="F54">
        <v>8.8767999999999994</v>
      </c>
      <c r="G54">
        <v>4.4968000000000004</v>
      </c>
    </row>
    <row r="55" spans="1:7" x14ac:dyDescent="0.25">
      <c r="A55" s="1" t="s">
        <v>8</v>
      </c>
      <c r="B55">
        <v>272</v>
      </c>
      <c r="C55">
        <v>25</v>
      </c>
      <c r="D55">
        <v>27</v>
      </c>
      <c r="E55">
        <v>30.6</v>
      </c>
      <c r="F55">
        <v>8.5679999999999996</v>
      </c>
      <c r="G55">
        <v>4.7736000000000001</v>
      </c>
    </row>
    <row r="56" spans="1:7" x14ac:dyDescent="0.25">
      <c r="A56" s="1" t="s">
        <v>8</v>
      </c>
      <c r="B56">
        <v>390</v>
      </c>
      <c r="C56">
        <v>29.5</v>
      </c>
      <c r="D56">
        <v>31.7</v>
      </c>
      <c r="E56">
        <v>35</v>
      </c>
      <c r="F56">
        <v>9.4849999999999994</v>
      </c>
      <c r="G56">
        <v>5.3550000000000004</v>
      </c>
    </row>
    <row r="57" spans="1:7" x14ac:dyDescent="0.25">
      <c r="A57" s="1" t="s">
        <v>9</v>
      </c>
      <c r="B57">
        <v>270</v>
      </c>
      <c r="C57">
        <v>23.6</v>
      </c>
      <c r="D57">
        <v>26</v>
      </c>
      <c r="E57">
        <v>28.7</v>
      </c>
      <c r="F57">
        <v>8.3803999999999998</v>
      </c>
      <c r="G57">
        <v>4.2476000000000003</v>
      </c>
    </row>
    <row r="58" spans="1:7" x14ac:dyDescent="0.25">
      <c r="A58" s="1" t="s">
        <v>9</v>
      </c>
      <c r="B58">
        <v>270</v>
      </c>
      <c r="C58">
        <v>24.1</v>
      </c>
      <c r="D58">
        <v>26.5</v>
      </c>
      <c r="E58">
        <v>29.3</v>
      </c>
      <c r="F58">
        <v>8.1454000000000004</v>
      </c>
      <c r="G58">
        <v>4.2484999999999999</v>
      </c>
    </row>
    <row r="59" spans="1:7" x14ac:dyDescent="0.25">
      <c r="A59" s="1" t="s">
        <v>9</v>
      </c>
      <c r="B59">
        <v>306</v>
      </c>
      <c r="C59">
        <v>25.6</v>
      </c>
      <c r="D59">
        <v>28</v>
      </c>
      <c r="E59">
        <v>30.8</v>
      </c>
      <c r="F59">
        <v>8.7780000000000005</v>
      </c>
      <c r="G59">
        <v>4.6816000000000004</v>
      </c>
    </row>
    <row r="60" spans="1:7" x14ac:dyDescent="0.25">
      <c r="A60" s="1" t="s">
        <v>9</v>
      </c>
      <c r="B60">
        <v>540</v>
      </c>
      <c r="C60">
        <v>28.5</v>
      </c>
      <c r="D60">
        <v>31</v>
      </c>
      <c r="E60">
        <v>34</v>
      </c>
      <c r="F60">
        <v>10.744</v>
      </c>
      <c r="G60">
        <v>6.5620000000000003</v>
      </c>
    </row>
    <row r="61" spans="1:7" x14ac:dyDescent="0.25">
      <c r="A61" s="1" t="s">
        <v>9</v>
      </c>
      <c r="B61">
        <v>800</v>
      </c>
      <c r="C61">
        <v>33.700000000000003</v>
      </c>
      <c r="D61">
        <v>36.4</v>
      </c>
      <c r="E61">
        <v>39.6</v>
      </c>
      <c r="F61">
        <v>11.761200000000001</v>
      </c>
      <c r="G61">
        <v>6.5735999999999999</v>
      </c>
    </row>
    <row r="62" spans="1:7" x14ac:dyDescent="0.25">
      <c r="A62" s="1" t="s">
        <v>9</v>
      </c>
      <c r="B62">
        <v>1000</v>
      </c>
      <c r="C62">
        <v>37.299999999999997</v>
      </c>
      <c r="D62">
        <v>40</v>
      </c>
      <c r="E62">
        <v>43.5</v>
      </c>
      <c r="F62">
        <v>12.353999999999999</v>
      </c>
      <c r="G62">
        <v>6.5250000000000004</v>
      </c>
    </row>
    <row r="63" spans="1:7" x14ac:dyDescent="0.25">
      <c r="A63" s="1" t="s">
        <v>10</v>
      </c>
      <c r="B63">
        <v>55</v>
      </c>
      <c r="C63">
        <v>13.5</v>
      </c>
      <c r="D63">
        <v>14.7</v>
      </c>
      <c r="E63">
        <v>16.5</v>
      </c>
      <c r="F63">
        <v>6.8475000000000001</v>
      </c>
      <c r="G63">
        <v>2.3264999999999998</v>
      </c>
    </row>
    <row r="64" spans="1:7" x14ac:dyDescent="0.25">
      <c r="A64" s="1" t="s">
        <v>10</v>
      </c>
      <c r="B64">
        <v>60</v>
      </c>
      <c r="C64">
        <v>14.3</v>
      </c>
      <c r="D64">
        <v>15.5</v>
      </c>
      <c r="E64">
        <v>17.399999999999999</v>
      </c>
      <c r="F64">
        <v>6.5772000000000004</v>
      </c>
      <c r="G64">
        <v>2.3142</v>
      </c>
    </row>
    <row r="65" spans="1:7" x14ac:dyDescent="0.25">
      <c r="A65" s="1" t="s">
        <v>10</v>
      </c>
      <c r="B65">
        <v>90</v>
      </c>
      <c r="C65">
        <v>16.3</v>
      </c>
      <c r="D65">
        <v>17.7</v>
      </c>
      <c r="E65">
        <v>19.8</v>
      </c>
      <c r="F65">
        <v>7.4051999999999998</v>
      </c>
      <c r="G65">
        <v>2.673</v>
      </c>
    </row>
    <row r="66" spans="1:7" x14ac:dyDescent="0.25">
      <c r="A66" s="1" t="s">
        <v>10</v>
      </c>
      <c r="B66">
        <v>120</v>
      </c>
      <c r="C66">
        <v>17.5</v>
      </c>
      <c r="D66">
        <v>19</v>
      </c>
      <c r="E66">
        <v>21.3</v>
      </c>
      <c r="F66">
        <v>8.3922000000000008</v>
      </c>
      <c r="G66">
        <v>2.9180999999999999</v>
      </c>
    </row>
    <row r="67" spans="1:7" x14ac:dyDescent="0.25">
      <c r="A67" s="1" t="s">
        <v>10</v>
      </c>
      <c r="B67">
        <v>150</v>
      </c>
      <c r="C67">
        <v>18.399999999999999</v>
      </c>
      <c r="D67">
        <v>20</v>
      </c>
      <c r="E67">
        <v>22.4</v>
      </c>
      <c r="F67">
        <v>8.8927999999999994</v>
      </c>
      <c r="G67">
        <v>3.2928000000000002</v>
      </c>
    </row>
    <row r="68" spans="1:7" x14ac:dyDescent="0.25">
      <c r="A68" s="1" t="s">
        <v>10</v>
      </c>
      <c r="B68">
        <v>140</v>
      </c>
      <c r="C68">
        <v>19</v>
      </c>
      <c r="D68">
        <v>20.7</v>
      </c>
      <c r="E68">
        <v>23.2</v>
      </c>
      <c r="F68">
        <v>8.5375999999999994</v>
      </c>
      <c r="G68">
        <v>3.2944</v>
      </c>
    </row>
    <row r="69" spans="1:7" x14ac:dyDescent="0.25">
      <c r="A69" s="1" t="s">
        <v>10</v>
      </c>
      <c r="B69">
        <v>170</v>
      </c>
      <c r="C69">
        <v>19</v>
      </c>
      <c r="D69">
        <v>20.7</v>
      </c>
      <c r="E69">
        <v>23.2</v>
      </c>
      <c r="F69">
        <v>9.3960000000000008</v>
      </c>
      <c r="G69">
        <v>3.4104000000000001</v>
      </c>
    </row>
    <row r="70" spans="1:7" x14ac:dyDescent="0.25">
      <c r="A70" s="1" t="s">
        <v>10</v>
      </c>
      <c r="B70">
        <v>145</v>
      </c>
      <c r="C70">
        <v>19.8</v>
      </c>
      <c r="D70">
        <v>21.5</v>
      </c>
      <c r="E70">
        <v>24.1</v>
      </c>
      <c r="F70">
        <v>9.7363999999999997</v>
      </c>
      <c r="G70">
        <v>3.1570999999999998</v>
      </c>
    </row>
    <row r="71" spans="1:7" x14ac:dyDescent="0.25">
      <c r="A71" s="1" t="s">
        <v>10</v>
      </c>
      <c r="B71">
        <v>200</v>
      </c>
      <c r="C71">
        <v>21.2</v>
      </c>
      <c r="D71">
        <v>23</v>
      </c>
      <c r="E71">
        <v>25.8</v>
      </c>
      <c r="F71">
        <v>10.345800000000001</v>
      </c>
      <c r="G71">
        <v>3.6636000000000002</v>
      </c>
    </row>
    <row r="72" spans="1:7" x14ac:dyDescent="0.25">
      <c r="A72" s="1" t="s">
        <v>10</v>
      </c>
      <c r="B72">
        <v>273</v>
      </c>
      <c r="C72">
        <v>23</v>
      </c>
      <c r="D72">
        <v>25</v>
      </c>
      <c r="E72">
        <v>28</v>
      </c>
      <c r="F72">
        <v>11.087999999999999</v>
      </c>
      <c r="G72">
        <v>4.1440000000000001</v>
      </c>
    </row>
    <row r="73" spans="1:7" x14ac:dyDescent="0.25">
      <c r="A73" s="1" t="s">
        <v>10</v>
      </c>
      <c r="B73">
        <v>300</v>
      </c>
      <c r="C73">
        <v>24</v>
      </c>
      <c r="D73">
        <v>26</v>
      </c>
      <c r="E73">
        <v>29</v>
      </c>
      <c r="F73">
        <v>11.368</v>
      </c>
      <c r="G73">
        <v>4.234</v>
      </c>
    </row>
    <row r="74" spans="1:7" x14ac:dyDescent="0.25">
      <c r="A74" s="1" t="s">
        <v>11</v>
      </c>
      <c r="B74">
        <v>5.9</v>
      </c>
      <c r="C74">
        <v>7.5</v>
      </c>
      <c r="D74">
        <v>8.4</v>
      </c>
      <c r="E74">
        <v>8.8000000000000007</v>
      </c>
      <c r="F74">
        <v>2.1120000000000001</v>
      </c>
      <c r="G74">
        <v>1.4079999999999999</v>
      </c>
    </row>
    <row r="75" spans="1:7" x14ac:dyDescent="0.25">
      <c r="A75" s="1" t="s">
        <v>11</v>
      </c>
      <c r="B75">
        <v>32</v>
      </c>
      <c r="C75">
        <v>12.5</v>
      </c>
      <c r="D75">
        <v>13.7</v>
      </c>
      <c r="E75">
        <v>14.7</v>
      </c>
      <c r="F75">
        <v>3.528</v>
      </c>
      <c r="G75">
        <v>1.9992000000000001</v>
      </c>
    </row>
    <row r="76" spans="1:7" x14ac:dyDescent="0.25">
      <c r="A76" s="1" t="s">
        <v>11</v>
      </c>
      <c r="B76">
        <v>40</v>
      </c>
      <c r="C76">
        <v>13.8</v>
      </c>
      <c r="D76">
        <v>15</v>
      </c>
      <c r="E76">
        <v>16</v>
      </c>
      <c r="F76">
        <v>3.8239999999999998</v>
      </c>
      <c r="G76">
        <v>2.4319999999999999</v>
      </c>
    </row>
    <row r="77" spans="1:7" x14ac:dyDescent="0.25">
      <c r="A77" s="1" t="s">
        <v>11</v>
      </c>
      <c r="B77">
        <v>51.5</v>
      </c>
      <c r="C77">
        <v>15</v>
      </c>
      <c r="D77">
        <v>16.2</v>
      </c>
      <c r="E77">
        <v>17.2</v>
      </c>
      <c r="F77">
        <v>4.5923999999999996</v>
      </c>
      <c r="G77">
        <v>2.6316000000000002</v>
      </c>
    </row>
    <row r="78" spans="1:7" x14ac:dyDescent="0.25">
      <c r="A78" s="1" t="s">
        <v>11</v>
      </c>
      <c r="B78">
        <v>70</v>
      </c>
      <c r="C78">
        <v>15.7</v>
      </c>
      <c r="D78">
        <v>17.399999999999999</v>
      </c>
      <c r="E78">
        <v>18.5</v>
      </c>
      <c r="F78">
        <v>4.5880000000000001</v>
      </c>
      <c r="G78">
        <v>2.9415</v>
      </c>
    </row>
    <row r="79" spans="1:7" x14ac:dyDescent="0.25">
      <c r="A79" s="1" t="s">
        <v>11</v>
      </c>
      <c r="B79">
        <v>100</v>
      </c>
      <c r="C79">
        <v>16.2</v>
      </c>
      <c r="D79">
        <v>18</v>
      </c>
      <c r="E79">
        <v>19.2</v>
      </c>
      <c r="F79">
        <v>5.2224000000000004</v>
      </c>
      <c r="G79">
        <v>3.3216000000000001</v>
      </c>
    </row>
    <row r="80" spans="1:7" x14ac:dyDescent="0.25">
      <c r="A80" s="1" t="s">
        <v>11</v>
      </c>
      <c r="B80">
        <v>78</v>
      </c>
      <c r="C80">
        <v>16.8</v>
      </c>
      <c r="D80">
        <v>18.7</v>
      </c>
      <c r="E80">
        <v>19.399999999999999</v>
      </c>
      <c r="F80">
        <v>5.1992000000000003</v>
      </c>
      <c r="G80">
        <v>3.1234000000000002</v>
      </c>
    </row>
    <row r="81" spans="1:7" x14ac:dyDescent="0.25">
      <c r="A81" s="1" t="s">
        <v>11</v>
      </c>
      <c r="B81">
        <v>80</v>
      </c>
      <c r="C81">
        <v>17.2</v>
      </c>
      <c r="D81">
        <v>19</v>
      </c>
      <c r="E81">
        <v>20.2</v>
      </c>
      <c r="F81">
        <v>5.6357999999999997</v>
      </c>
      <c r="G81">
        <v>3.0501999999999998</v>
      </c>
    </row>
    <row r="82" spans="1:7" x14ac:dyDescent="0.25">
      <c r="A82" s="1" t="s">
        <v>11</v>
      </c>
      <c r="B82">
        <v>85</v>
      </c>
      <c r="C82">
        <v>17.8</v>
      </c>
      <c r="D82">
        <v>19.600000000000001</v>
      </c>
      <c r="E82">
        <v>20.8</v>
      </c>
      <c r="F82">
        <v>5.1375999999999999</v>
      </c>
      <c r="G82">
        <v>3.0367999999999999</v>
      </c>
    </row>
    <row r="83" spans="1:7" x14ac:dyDescent="0.25">
      <c r="A83" s="1" t="s">
        <v>11</v>
      </c>
      <c r="B83">
        <v>85</v>
      </c>
      <c r="C83">
        <v>18.2</v>
      </c>
      <c r="D83">
        <v>20</v>
      </c>
      <c r="E83">
        <v>21</v>
      </c>
      <c r="F83">
        <v>5.0819999999999999</v>
      </c>
      <c r="G83">
        <v>2.7719999999999998</v>
      </c>
    </row>
    <row r="84" spans="1:7" x14ac:dyDescent="0.25">
      <c r="A84" s="1" t="s">
        <v>11</v>
      </c>
      <c r="B84">
        <v>110</v>
      </c>
      <c r="C84">
        <v>19</v>
      </c>
      <c r="D84">
        <v>21</v>
      </c>
      <c r="E84">
        <v>22.5</v>
      </c>
      <c r="F84">
        <v>5.6924999999999999</v>
      </c>
      <c r="G84">
        <v>3.5550000000000002</v>
      </c>
    </row>
    <row r="85" spans="1:7" x14ac:dyDescent="0.25">
      <c r="A85" s="1" t="s">
        <v>11</v>
      </c>
      <c r="B85">
        <v>115</v>
      </c>
      <c r="C85">
        <v>19</v>
      </c>
      <c r="D85">
        <v>21</v>
      </c>
      <c r="E85">
        <v>22.5</v>
      </c>
      <c r="F85">
        <v>5.9175000000000004</v>
      </c>
      <c r="G85">
        <v>3.3075000000000001</v>
      </c>
    </row>
    <row r="86" spans="1:7" x14ac:dyDescent="0.25">
      <c r="A86" s="1" t="s">
        <v>11</v>
      </c>
      <c r="B86">
        <v>125</v>
      </c>
      <c r="C86">
        <v>19</v>
      </c>
      <c r="D86">
        <v>21</v>
      </c>
      <c r="E86">
        <v>22.5</v>
      </c>
      <c r="F86">
        <v>5.6924999999999999</v>
      </c>
      <c r="G86">
        <v>3.6675</v>
      </c>
    </row>
    <row r="87" spans="1:7" x14ac:dyDescent="0.25">
      <c r="A87" s="1" t="s">
        <v>11</v>
      </c>
      <c r="B87">
        <v>130</v>
      </c>
      <c r="C87">
        <v>19.3</v>
      </c>
      <c r="D87">
        <v>21.3</v>
      </c>
      <c r="E87">
        <v>22.8</v>
      </c>
      <c r="F87">
        <v>6.3840000000000003</v>
      </c>
      <c r="G87">
        <v>3.5339999999999998</v>
      </c>
    </row>
    <row r="88" spans="1:7" x14ac:dyDescent="0.25">
      <c r="A88" s="1" t="s">
        <v>11</v>
      </c>
      <c r="B88">
        <v>120</v>
      </c>
      <c r="C88">
        <v>20</v>
      </c>
      <c r="D88">
        <v>22</v>
      </c>
      <c r="E88">
        <v>23.5</v>
      </c>
      <c r="F88">
        <v>6.11</v>
      </c>
      <c r="G88">
        <v>3.4075000000000002</v>
      </c>
    </row>
    <row r="89" spans="1:7" x14ac:dyDescent="0.25">
      <c r="A89" s="1" t="s">
        <v>11</v>
      </c>
      <c r="B89">
        <v>120</v>
      </c>
      <c r="C89">
        <v>20</v>
      </c>
      <c r="D89">
        <v>22</v>
      </c>
      <c r="E89">
        <v>23.5</v>
      </c>
      <c r="F89">
        <v>5.64</v>
      </c>
      <c r="G89">
        <v>3.5249999999999999</v>
      </c>
    </row>
    <row r="90" spans="1:7" x14ac:dyDescent="0.25">
      <c r="A90" s="1" t="s">
        <v>11</v>
      </c>
      <c r="B90">
        <v>130</v>
      </c>
      <c r="C90">
        <v>20</v>
      </c>
      <c r="D90">
        <v>22</v>
      </c>
      <c r="E90">
        <v>23.5</v>
      </c>
      <c r="F90">
        <v>6.11</v>
      </c>
      <c r="G90">
        <v>3.5249999999999999</v>
      </c>
    </row>
    <row r="91" spans="1:7" x14ac:dyDescent="0.25">
      <c r="A91" s="1" t="s">
        <v>11</v>
      </c>
      <c r="B91">
        <v>135</v>
      </c>
      <c r="C91">
        <v>20</v>
      </c>
      <c r="D91">
        <v>22</v>
      </c>
      <c r="E91">
        <v>23.5</v>
      </c>
      <c r="F91">
        <v>5.875</v>
      </c>
      <c r="G91">
        <v>3.5249999999999999</v>
      </c>
    </row>
    <row r="92" spans="1:7" x14ac:dyDescent="0.25">
      <c r="A92" s="1" t="s">
        <v>11</v>
      </c>
      <c r="B92">
        <v>110</v>
      </c>
      <c r="C92">
        <v>20</v>
      </c>
      <c r="D92">
        <v>22</v>
      </c>
      <c r="E92">
        <v>23.5</v>
      </c>
      <c r="F92">
        <v>5.5225</v>
      </c>
      <c r="G92">
        <v>3.9950000000000001</v>
      </c>
    </row>
    <row r="93" spans="1:7" x14ac:dyDescent="0.25">
      <c r="A93" s="1" t="s">
        <v>11</v>
      </c>
      <c r="B93">
        <v>130</v>
      </c>
      <c r="C93">
        <v>20.5</v>
      </c>
      <c r="D93">
        <v>22.5</v>
      </c>
      <c r="E93">
        <v>24</v>
      </c>
      <c r="F93">
        <v>5.8559999999999999</v>
      </c>
      <c r="G93">
        <v>3.6240000000000001</v>
      </c>
    </row>
    <row r="94" spans="1:7" x14ac:dyDescent="0.25">
      <c r="A94" s="1" t="s">
        <v>11</v>
      </c>
      <c r="B94">
        <v>150</v>
      </c>
      <c r="C94">
        <v>20.5</v>
      </c>
      <c r="D94">
        <v>22.5</v>
      </c>
      <c r="E94">
        <v>24</v>
      </c>
      <c r="F94">
        <v>6.7919999999999998</v>
      </c>
      <c r="G94">
        <v>3.6240000000000001</v>
      </c>
    </row>
    <row r="95" spans="1:7" x14ac:dyDescent="0.25">
      <c r="A95" s="1" t="s">
        <v>11</v>
      </c>
      <c r="B95">
        <v>145</v>
      </c>
      <c r="C95">
        <v>20.7</v>
      </c>
      <c r="D95">
        <v>22.7</v>
      </c>
      <c r="E95">
        <v>24.2</v>
      </c>
      <c r="F95">
        <v>5.9531999999999998</v>
      </c>
      <c r="G95">
        <v>3.63</v>
      </c>
    </row>
    <row r="96" spans="1:7" x14ac:dyDescent="0.25">
      <c r="A96" s="1" t="s">
        <v>11</v>
      </c>
      <c r="B96">
        <v>150</v>
      </c>
      <c r="C96">
        <v>21</v>
      </c>
      <c r="D96">
        <v>23</v>
      </c>
      <c r="E96">
        <v>24.5</v>
      </c>
      <c r="F96">
        <v>5.2184999999999997</v>
      </c>
      <c r="G96">
        <v>3.6259999999999999</v>
      </c>
    </row>
    <row r="97" spans="1:7" x14ac:dyDescent="0.25">
      <c r="A97" s="1" t="s">
        <v>11</v>
      </c>
      <c r="B97">
        <v>170</v>
      </c>
      <c r="C97">
        <v>21.5</v>
      </c>
      <c r="D97">
        <v>23.5</v>
      </c>
      <c r="E97">
        <v>25</v>
      </c>
      <c r="F97">
        <v>6.2750000000000004</v>
      </c>
      <c r="G97">
        <v>3.7250000000000001</v>
      </c>
    </row>
    <row r="98" spans="1:7" x14ac:dyDescent="0.25">
      <c r="A98" s="1" t="s">
        <v>11</v>
      </c>
      <c r="B98">
        <v>225</v>
      </c>
      <c r="C98">
        <v>22</v>
      </c>
      <c r="D98">
        <v>24</v>
      </c>
      <c r="E98">
        <v>25.5</v>
      </c>
      <c r="F98">
        <v>7.2930000000000001</v>
      </c>
      <c r="G98">
        <v>3.7229999999999999</v>
      </c>
    </row>
    <row r="99" spans="1:7" x14ac:dyDescent="0.25">
      <c r="A99" s="1" t="s">
        <v>11</v>
      </c>
      <c r="B99">
        <v>145</v>
      </c>
      <c r="C99">
        <v>22</v>
      </c>
      <c r="D99">
        <v>24</v>
      </c>
      <c r="E99">
        <v>25.5</v>
      </c>
      <c r="F99">
        <v>6.375</v>
      </c>
      <c r="G99">
        <v>3.8250000000000002</v>
      </c>
    </row>
    <row r="100" spans="1:7" x14ac:dyDescent="0.25">
      <c r="A100" s="1" t="s">
        <v>11</v>
      </c>
      <c r="B100">
        <v>188</v>
      </c>
      <c r="C100">
        <v>22.6</v>
      </c>
      <c r="D100">
        <v>24.6</v>
      </c>
      <c r="E100">
        <v>26.2</v>
      </c>
      <c r="F100">
        <v>6.7333999999999996</v>
      </c>
      <c r="G100">
        <v>4.1657999999999999</v>
      </c>
    </row>
    <row r="101" spans="1:7" x14ac:dyDescent="0.25">
      <c r="A101" s="1" t="s">
        <v>11</v>
      </c>
      <c r="B101">
        <v>180</v>
      </c>
      <c r="C101">
        <v>23</v>
      </c>
      <c r="D101">
        <v>25</v>
      </c>
      <c r="E101">
        <v>26.5</v>
      </c>
      <c r="F101">
        <v>6.4394999999999998</v>
      </c>
      <c r="G101">
        <v>3.6835</v>
      </c>
    </row>
    <row r="102" spans="1:7" x14ac:dyDescent="0.25">
      <c r="A102" s="1" t="s">
        <v>11</v>
      </c>
      <c r="B102">
        <v>197</v>
      </c>
      <c r="C102">
        <v>23.5</v>
      </c>
      <c r="D102">
        <v>25.6</v>
      </c>
      <c r="E102">
        <v>27</v>
      </c>
      <c r="F102">
        <v>6.5609999999999999</v>
      </c>
      <c r="G102">
        <v>4.2389999999999999</v>
      </c>
    </row>
    <row r="103" spans="1:7" x14ac:dyDescent="0.25">
      <c r="A103" s="1" t="s">
        <v>11</v>
      </c>
      <c r="B103">
        <v>218</v>
      </c>
      <c r="C103">
        <v>25</v>
      </c>
      <c r="D103">
        <v>26.5</v>
      </c>
      <c r="E103">
        <v>28</v>
      </c>
      <c r="F103">
        <v>7.1680000000000001</v>
      </c>
      <c r="G103">
        <v>4.1440000000000001</v>
      </c>
    </row>
    <row r="104" spans="1:7" x14ac:dyDescent="0.25">
      <c r="A104" s="1" t="s">
        <v>11</v>
      </c>
      <c r="B104">
        <v>300</v>
      </c>
      <c r="C104">
        <v>25.2</v>
      </c>
      <c r="D104">
        <v>27.3</v>
      </c>
      <c r="E104">
        <v>28.7</v>
      </c>
      <c r="F104">
        <v>8.3230000000000004</v>
      </c>
      <c r="G104">
        <v>5.1372999999999998</v>
      </c>
    </row>
    <row r="105" spans="1:7" x14ac:dyDescent="0.25">
      <c r="A105" s="1" t="s">
        <v>11</v>
      </c>
      <c r="B105">
        <v>260</v>
      </c>
      <c r="C105">
        <v>25.4</v>
      </c>
      <c r="D105">
        <v>27.5</v>
      </c>
      <c r="E105">
        <v>28.9</v>
      </c>
      <c r="F105">
        <v>7.1672000000000002</v>
      </c>
      <c r="G105">
        <v>4.335</v>
      </c>
    </row>
    <row r="106" spans="1:7" x14ac:dyDescent="0.25">
      <c r="A106" s="1" t="s">
        <v>11</v>
      </c>
      <c r="B106">
        <v>265</v>
      </c>
      <c r="C106">
        <v>25.4</v>
      </c>
      <c r="D106">
        <v>27.5</v>
      </c>
      <c r="E106">
        <v>28.9</v>
      </c>
      <c r="F106">
        <v>7.0515999999999996</v>
      </c>
      <c r="G106">
        <v>4.335</v>
      </c>
    </row>
    <row r="107" spans="1:7" x14ac:dyDescent="0.25">
      <c r="A107" s="1" t="s">
        <v>11</v>
      </c>
      <c r="B107">
        <v>250</v>
      </c>
      <c r="C107">
        <v>25.4</v>
      </c>
      <c r="D107">
        <v>27.5</v>
      </c>
      <c r="E107">
        <v>28.9</v>
      </c>
      <c r="F107">
        <v>7.2827999999999999</v>
      </c>
      <c r="G107">
        <v>4.5662000000000003</v>
      </c>
    </row>
    <row r="108" spans="1:7" x14ac:dyDescent="0.25">
      <c r="A108" s="1" t="s">
        <v>11</v>
      </c>
      <c r="B108">
        <v>250</v>
      </c>
      <c r="C108">
        <v>25.9</v>
      </c>
      <c r="D108">
        <v>28</v>
      </c>
      <c r="E108">
        <v>29.4</v>
      </c>
      <c r="F108">
        <v>7.8204000000000002</v>
      </c>
      <c r="G108">
        <v>4.2042000000000002</v>
      </c>
    </row>
    <row r="109" spans="1:7" x14ac:dyDescent="0.25">
      <c r="A109" s="1" t="s">
        <v>11</v>
      </c>
      <c r="B109">
        <v>300</v>
      </c>
      <c r="C109">
        <v>26.9</v>
      </c>
      <c r="D109">
        <v>28.7</v>
      </c>
      <c r="E109">
        <v>30.1</v>
      </c>
      <c r="F109">
        <v>7.5852000000000004</v>
      </c>
      <c r="G109">
        <v>4.6353999999999997</v>
      </c>
    </row>
    <row r="110" spans="1:7" x14ac:dyDescent="0.25">
      <c r="A110" s="1" t="s">
        <v>11</v>
      </c>
      <c r="B110">
        <v>320</v>
      </c>
      <c r="C110">
        <v>27.8</v>
      </c>
      <c r="D110">
        <v>30</v>
      </c>
      <c r="E110">
        <v>31.6</v>
      </c>
      <c r="F110">
        <v>7.6155999999999997</v>
      </c>
      <c r="G110">
        <v>4.7716000000000003</v>
      </c>
    </row>
    <row r="111" spans="1:7" x14ac:dyDescent="0.25">
      <c r="A111" s="1" t="s">
        <v>11</v>
      </c>
      <c r="B111">
        <v>514</v>
      </c>
      <c r="C111">
        <v>30.5</v>
      </c>
      <c r="D111">
        <v>32.799999999999997</v>
      </c>
      <c r="E111">
        <v>34</v>
      </c>
      <c r="F111">
        <v>10.029999999999999</v>
      </c>
      <c r="G111">
        <v>6.0179999999999998</v>
      </c>
    </row>
    <row r="112" spans="1:7" x14ac:dyDescent="0.25">
      <c r="A112" s="1" t="s">
        <v>11</v>
      </c>
      <c r="B112">
        <v>556</v>
      </c>
      <c r="C112">
        <v>32</v>
      </c>
      <c r="D112">
        <v>34.5</v>
      </c>
      <c r="E112">
        <v>36.5</v>
      </c>
      <c r="F112">
        <v>10.256500000000001</v>
      </c>
      <c r="G112">
        <v>6.3875000000000002</v>
      </c>
    </row>
    <row r="113" spans="1:7" x14ac:dyDescent="0.25">
      <c r="A113" s="1" t="s">
        <v>11</v>
      </c>
      <c r="B113">
        <v>840</v>
      </c>
      <c r="C113">
        <v>32.5</v>
      </c>
      <c r="D113">
        <v>35</v>
      </c>
      <c r="E113">
        <v>37.299999999999997</v>
      </c>
      <c r="F113">
        <v>11.4884</v>
      </c>
      <c r="G113">
        <v>7.7957000000000001</v>
      </c>
    </row>
    <row r="114" spans="1:7" x14ac:dyDescent="0.25">
      <c r="A114" s="1" t="s">
        <v>11</v>
      </c>
      <c r="B114">
        <v>685</v>
      </c>
      <c r="C114">
        <v>34</v>
      </c>
      <c r="D114">
        <v>36.5</v>
      </c>
      <c r="E114">
        <v>39</v>
      </c>
      <c r="F114">
        <v>10.881</v>
      </c>
      <c r="G114">
        <v>6.8639999999999999</v>
      </c>
    </row>
    <row r="115" spans="1:7" x14ac:dyDescent="0.25">
      <c r="A115" s="1" t="s">
        <v>11</v>
      </c>
      <c r="B115">
        <v>700</v>
      </c>
      <c r="C115">
        <v>34</v>
      </c>
      <c r="D115">
        <v>36</v>
      </c>
      <c r="E115">
        <v>38.299999999999997</v>
      </c>
      <c r="F115">
        <v>10.6091</v>
      </c>
      <c r="G115">
        <v>6.7408000000000001</v>
      </c>
    </row>
    <row r="116" spans="1:7" x14ac:dyDescent="0.25">
      <c r="A116" s="1" t="s">
        <v>11</v>
      </c>
      <c r="B116">
        <v>700</v>
      </c>
      <c r="C116">
        <v>34.5</v>
      </c>
      <c r="D116">
        <v>37</v>
      </c>
      <c r="E116">
        <v>39.4</v>
      </c>
      <c r="F116">
        <v>10.835000000000001</v>
      </c>
      <c r="G116">
        <v>6.2645999999999997</v>
      </c>
    </row>
    <row r="117" spans="1:7" x14ac:dyDescent="0.25">
      <c r="A117" s="1" t="s">
        <v>11</v>
      </c>
      <c r="B117">
        <v>690</v>
      </c>
      <c r="C117">
        <v>34.6</v>
      </c>
      <c r="D117">
        <v>37</v>
      </c>
      <c r="E117">
        <v>39.299999999999997</v>
      </c>
      <c r="F117">
        <v>10.5717</v>
      </c>
      <c r="G117">
        <v>6.3666</v>
      </c>
    </row>
    <row r="118" spans="1:7" x14ac:dyDescent="0.25">
      <c r="A118" s="1" t="s">
        <v>11</v>
      </c>
      <c r="B118">
        <v>900</v>
      </c>
      <c r="C118">
        <v>36.5</v>
      </c>
      <c r="D118">
        <v>39</v>
      </c>
      <c r="E118">
        <v>41.4</v>
      </c>
      <c r="F118">
        <v>11.1366</v>
      </c>
      <c r="G118">
        <v>7.4934000000000003</v>
      </c>
    </row>
    <row r="119" spans="1:7" x14ac:dyDescent="0.25">
      <c r="A119" s="1" t="s">
        <v>11</v>
      </c>
      <c r="B119">
        <v>650</v>
      </c>
      <c r="C119">
        <v>36.5</v>
      </c>
      <c r="D119">
        <v>39</v>
      </c>
      <c r="E119">
        <v>41.4</v>
      </c>
      <c r="F119">
        <v>11.1366</v>
      </c>
      <c r="G119">
        <v>6.0030000000000001</v>
      </c>
    </row>
    <row r="120" spans="1:7" x14ac:dyDescent="0.25">
      <c r="A120" s="1" t="s">
        <v>11</v>
      </c>
      <c r="B120">
        <v>820</v>
      </c>
      <c r="C120">
        <v>36.6</v>
      </c>
      <c r="D120">
        <v>39</v>
      </c>
      <c r="E120">
        <v>41.3</v>
      </c>
      <c r="F120">
        <v>12.4313</v>
      </c>
      <c r="G120">
        <v>7.3513999999999999</v>
      </c>
    </row>
    <row r="121" spans="1:7" x14ac:dyDescent="0.25">
      <c r="A121" s="1" t="s">
        <v>11</v>
      </c>
      <c r="B121">
        <v>850</v>
      </c>
      <c r="C121">
        <v>36.9</v>
      </c>
      <c r="D121">
        <v>40</v>
      </c>
      <c r="E121">
        <v>42.3</v>
      </c>
      <c r="F121">
        <v>11.928599999999999</v>
      </c>
      <c r="G121">
        <v>7.1063999999999998</v>
      </c>
    </row>
    <row r="122" spans="1:7" x14ac:dyDescent="0.25">
      <c r="A122" s="1" t="s">
        <v>11</v>
      </c>
      <c r="B122">
        <v>900</v>
      </c>
      <c r="C122">
        <v>37</v>
      </c>
      <c r="D122">
        <v>40</v>
      </c>
      <c r="E122">
        <v>42.5</v>
      </c>
      <c r="F122">
        <v>11.73</v>
      </c>
      <c r="G122">
        <v>7.2249999999999996</v>
      </c>
    </row>
    <row r="123" spans="1:7" x14ac:dyDescent="0.25">
      <c r="A123" s="1" t="s">
        <v>11</v>
      </c>
      <c r="B123">
        <v>1015</v>
      </c>
      <c r="C123">
        <v>37</v>
      </c>
      <c r="D123">
        <v>40</v>
      </c>
      <c r="E123">
        <v>42.4</v>
      </c>
      <c r="F123">
        <v>12.380800000000001</v>
      </c>
      <c r="G123">
        <v>7.4623999999999997</v>
      </c>
    </row>
    <row r="124" spans="1:7" x14ac:dyDescent="0.25">
      <c r="A124" s="1" t="s">
        <v>11</v>
      </c>
      <c r="B124">
        <v>820</v>
      </c>
      <c r="C124">
        <v>37.1</v>
      </c>
      <c r="D124">
        <v>40</v>
      </c>
      <c r="E124">
        <v>42.5</v>
      </c>
      <c r="F124">
        <v>11.135</v>
      </c>
      <c r="G124">
        <v>6.63</v>
      </c>
    </row>
    <row r="125" spans="1:7" x14ac:dyDescent="0.25">
      <c r="A125" s="1" t="s">
        <v>11</v>
      </c>
      <c r="B125">
        <v>1100</v>
      </c>
      <c r="C125">
        <v>39</v>
      </c>
      <c r="D125">
        <v>42</v>
      </c>
      <c r="E125">
        <v>44.6</v>
      </c>
      <c r="F125">
        <v>12.8002</v>
      </c>
      <c r="G125">
        <v>6.8684000000000003</v>
      </c>
    </row>
    <row r="126" spans="1:7" x14ac:dyDescent="0.25">
      <c r="A126" s="1" t="s">
        <v>11</v>
      </c>
      <c r="B126">
        <v>1000</v>
      </c>
      <c r="C126">
        <v>39.799999999999997</v>
      </c>
      <c r="D126">
        <v>43</v>
      </c>
      <c r="E126">
        <v>45.2</v>
      </c>
      <c r="F126">
        <v>11.9328</v>
      </c>
      <c r="G126">
        <v>7.2771999999999997</v>
      </c>
    </row>
    <row r="127" spans="1:7" x14ac:dyDescent="0.25">
      <c r="A127" s="1" t="s">
        <v>11</v>
      </c>
      <c r="B127">
        <v>1100</v>
      </c>
      <c r="C127">
        <v>40.1</v>
      </c>
      <c r="D127">
        <v>43</v>
      </c>
      <c r="E127">
        <v>45.5</v>
      </c>
      <c r="F127">
        <v>12.512499999999999</v>
      </c>
      <c r="G127">
        <v>7.4165000000000001</v>
      </c>
    </row>
    <row r="128" spans="1:7" x14ac:dyDescent="0.25">
      <c r="A128" s="1" t="s">
        <v>11</v>
      </c>
      <c r="B128">
        <v>1000</v>
      </c>
      <c r="C128">
        <v>40.200000000000003</v>
      </c>
      <c r="D128">
        <v>43.5</v>
      </c>
      <c r="E128">
        <v>46</v>
      </c>
      <c r="F128">
        <v>12.603999999999999</v>
      </c>
      <c r="G128">
        <v>8.1419999999999995</v>
      </c>
    </row>
    <row r="129" spans="1:7" x14ac:dyDescent="0.25">
      <c r="A129" s="1" t="s">
        <v>11</v>
      </c>
      <c r="B129">
        <v>1000</v>
      </c>
      <c r="C129">
        <v>41.1</v>
      </c>
      <c r="D129">
        <v>44</v>
      </c>
      <c r="E129">
        <v>46.6</v>
      </c>
      <c r="F129">
        <v>12.488799999999999</v>
      </c>
      <c r="G129">
        <v>7.5957999999999997</v>
      </c>
    </row>
    <row r="130" spans="1:7" x14ac:dyDescent="0.25">
      <c r="A130" s="1" t="s">
        <v>12</v>
      </c>
      <c r="B130">
        <v>200</v>
      </c>
      <c r="C130">
        <v>30</v>
      </c>
      <c r="D130">
        <v>32.299999999999997</v>
      </c>
      <c r="E130">
        <v>34.799999999999997</v>
      </c>
      <c r="F130">
        <v>5.5679999999999996</v>
      </c>
      <c r="G130">
        <v>3.3755999999999999</v>
      </c>
    </row>
    <row r="131" spans="1:7" x14ac:dyDescent="0.25">
      <c r="A131" s="1" t="s">
        <v>12</v>
      </c>
      <c r="B131">
        <v>300</v>
      </c>
      <c r="C131">
        <v>31.7</v>
      </c>
      <c r="D131">
        <v>34</v>
      </c>
      <c r="E131">
        <v>37.799999999999997</v>
      </c>
      <c r="F131">
        <v>5.7077999999999998</v>
      </c>
      <c r="G131">
        <v>4.1580000000000004</v>
      </c>
    </row>
    <row r="132" spans="1:7" x14ac:dyDescent="0.25">
      <c r="A132" s="1" t="s">
        <v>12</v>
      </c>
      <c r="B132">
        <v>300</v>
      </c>
      <c r="C132">
        <v>32.700000000000003</v>
      </c>
      <c r="D132">
        <v>35</v>
      </c>
      <c r="E132">
        <v>38.799999999999997</v>
      </c>
      <c r="F132">
        <v>5.9363999999999999</v>
      </c>
      <c r="G132">
        <v>4.3844000000000003</v>
      </c>
    </row>
    <row r="133" spans="1:7" x14ac:dyDescent="0.25">
      <c r="A133" s="1" t="s">
        <v>12</v>
      </c>
      <c r="B133">
        <v>300</v>
      </c>
      <c r="C133">
        <v>34.799999999999997</v>
      </c>
      <c r="D133">
        <v>37.299999999999997</v>
      </c>
      <c r="E133">
        <v>39.799999999999997</v>
      </c>
      <c r="F133">
        <v>6.2884000000000002</v>
      </c>
      <c r="G133">
        <v>4.0198</v>
      </c>
    </row>
    <row r="134" spans="1:7" x14ac:dyDescent="0.25">
      <c r="A134" s="1" t="s">
        <v>12</v>
      </c>
      <c r="B134">
        <v>430</v>
      </c>
      <c r="C134">
        <v>35.5</v>
      </c>
      <c r="D134">
        <v>38</v>
      </c>
      <c r="E134">
        <v>40.5</v>
      </c>
      <c r="F134">
        <v>7.29</v>
      </c>
      <c r="G134">
        <v>4.5765000000000002</v>
      </c>
    </row>
    <row r="135" spans="1:7" x14ac:dyDescent="0.25">
      <c r="A135" s="1" t="s">
        <v>12</v>
      </c>
      <c r="B135">
        <v>345</v>
      </c>
      <c r="C135">
        <v>36</v>
      </c>
      <c r="D135">
        <v>38.5</v>
      </c>
      <c r="E135">
        <v>41</v>
      </c>
      <c r="F135">
        <v>6.3959999999999999</v>
      </c>
      <c r="G135">
        <v>3.9769999999999999</v>
      </c>
    </row>
    <row r="136" spans="1:7" x14ac:dyDescent="0.25">
      <c r="A136" s="1" t="s">
        <v>12</v>
      </c>
      <c r="B136">
        <v>456</v>
      </c>
      <c r="C136">
        <v>40</v>
      </c>
      <c r="D136">
        <v>42.5</v>
      </c>
      <c r="E136">
        <v>45.5</v>
      </c>
      <c r="F136">
        <v>7.28</v>
      </c>
      <c r="G136">
        <v>4.3224999999999998</v>
      </c>
    </row>
    <row r="137" spans="1:7" x14ac:dyDescent="0.25">
      <c r="A137" s="1" t="s">
        <v>12</v>
      </c>
      <c r="B137">
        <v>510</v>
      </c>
      <c r="C137">
        <v>40</v>
      </c>
      <c r="D137">
        <v>42.5</v>
      </c>
      <c r="E137">
        <v>45.5</v>
      </c>
      <c r="F137">
        <v>6.8250000000000002</v>
      </c>
      <c r="G137">
        <v>4.4589999999999996</v>
      </c>
    </row>
    <row r="138" spans="1:7" x14ac:dyDescent="0.25">
      <c r="A138" s="1" t="s">
        <v>12</v>
      </c>
      <c r="B138">
        <v>540</v>
      </c>
      <c r="C138">
        <v>40.1</v>
      </c>
      <c r="D138">
        <v>43</v>
      </c>
      <c r="E138">
        <v>45.8</v>
      </c>
      <c r="F138">
        <v>7.7859999999999996</v>
      </c>
      <c r="G138">
        <v>5.1295999999999999</v>
      </c>
    </row>
    <row r="139" spans="1:7" x14ac:dyDescent="0.25">
      <c r="A139" s="1" t="s">
        <v>12</v>
      </c>
      <c r="B139">
        <v>500</v>
      </c>
      <c r="C139">
        <v>42</v>
      </c>
      <c r="D139">
        <v>45</v>
      </c>
      <c r="E139">
        <v>48</v>
      </c>
      <c r="F139">
        <v>6.96</v>
      </c>
      <c r="G139">
        <v>4.8959999999999999</v>
      </c>
    </row>
    <row r="140" spans="1:7" x14ac:dyDescent="0.25">
      <c r="A140" s="1" t="s">
        <v>12</v>
      </c>
      <c r="B140">
        <v>567</v>
      </c>
      <c r="C140">
        <v>43.2</v>
      </c>
      <c r="D140">
        <v>46</v>
      </c>
      <c r="E140">
        <v>48.7</v>
      </c>
      <c r="F140">
        <v>7.7919999999999998</v>
      </c>
      <c r="G140">
        <v>4.87</v>
      </c>
    </row>
    <row r="141" spans="1:7" x14ac:dyDescent="0.25">
      <c r="A141" s="1" t="s">
        <v>12</v>
      </c>
      <c r="B141">
        <v>770</v>
      </c>
      <c r="C141">
        <v>44.8</v>
      </c>
      <c r="D141">
        <v>48</v>
      </c>
      <c r="E141">
        <v>51.2</v>
      </c>
      <c r="F141">
        <v>7.68</v>
      </c>
      <c r="G141">
        <v>5.3760000000000003</v>
      </c>
    </row>
    <row r="142" spans="1:7" x14ac:dyDescent="0.25">
      <c r="A142" s="1" t="s">
        <v>12</v>
      </c>
      <c r="B142">
        <v>950</v>
      </c>
      <c r="C142">
        <v>48.3</v>
      </c>
      <c r="D142">
        <v>51.7</v>
      </c>
      <c r="E142">
        <v>55.1</v>
      </c>
      <c r="F142">
        <v>8.9261999999999997</v>
      </c>
      <c r="G142">
        <v>6.1711999999999998</v>
      </c>
    </row>
    <row r="143" spans="1:7" x14ac:dyDescent="0.25">
      <c r="A143" s="1" t="s">
        <v>12</v>
      </c>
      <c r="B143">
        <v>1250</v>
      </c>
      <c r="C143">
        <v>52</v>
      </c>
      <c r="D143">
        <v>56</v>
      </c>
      <c r="E143">
        <v>59.7</v>
      </c>
      <c r="F143">
        <v>10.686299999999999</v>
      </c>
      <c r="G143">
        <v>6.9848999999999997</v>
      </c>
    </row>
    <row r="144" spans="1:7" x14ac:dyDescent="0.25">
      <c r="A144" s="1" t="s">
        <v>12</v>
      </c>
      <c r="B144">
        <v>1600</v>
      </c>
      <c r="C144">
        <v>56</v>
      </c>
      <c r="D144">
        <v>60</v>
      </c>
      <c r="E144">
        <v>64</v>
      </c>
      <c r="F144">
        <v>9.6</v>
      </c>
      <c r="G144">
        <v>6.1440000000000001</v>
      </c>
    </row>
    <row r="145" spans="1:7" x14ac:dyDescent="0.25">
      <c r="A145" s="1" t="s">
        <v>12</v>
      </c>
      <c r="B145">
        <v>1550</v>
      </c>
      <c r="C145">
        <v>56</v>
      </c>
      <c r="D145">
        <v>60</v>
      </c>
      <c r="E145">
        <v>64</v>
      </c>
      <c r="F145">
        <v>9.6</v>
      </c>
      <c r="G145">
        <v>6.1440000000000001</v>
      </c>
    </row>
    <row r="146" spans="1:7" x14ac:dyDescent="0.25">
      <c r="A146" s="1" t="s">
        <v>12</v>
      </c>
      <c r="B146">
        <v>1650</v>
      </c>
      <c r="C146">
        <v>59</v>
      </c>
      <c r="D146">
        <v>63.4</v>
      </c>
      <c r="E146">
        <v>68</v>
      </c>
      <c r="F146">
        <v>10.811999999999999</v>
      </c>
      <c r="G146">
        <v>7.48</v>
      </c>
    </row>
    <row r="147" spans="1:7" x14ac:dyDescent="0.25">
      <c r="A147" s="1" t="s">
        <v>13</v>
      </c>
      <c r="B147">
        <v>6.7</v>
      </c>
      <c r="C147">
        <v>9.3000000000000007</v>
      </c>
      <c r="D147">
        <v>9.8000000000000007</v>
      </c>
      <c r="E147">
        <v>10.8</v>
      </c>
      <c r="F147">
        <v>1.7387999999999999</v>
      </c>
      <c r="G147">
        <v>1.0476000000000001</v>
      </c>
    </row>
    <row r="148" spans="1:7" x14ac:dyDescent="0.25">
      <c r="A148" s="1" t="s">
        <v>13</v>
      </c>
      <c r="B148">
        <v>7.5</v>
      </c>
      <c r="C148">
        <v>10</v>
      </c>
      <c r="D148">
        <v>10.5</v>
      </c>
      <c r="E148">
        <v>11.6</v>
      </c>
      <c r="F148">
        <v>1.972</v>
      </c>
      <c r="G148">
        <v>1.1599999999999999</v>
      </c>
    </row>
    <row r="149" spans="1:7" x14ac:dyDescent="0.25">
      <c r="A149" s="1" t="s">
        <v>13</v>
      </c>
      <c r="B149">
        <v>7</v>
      </c>
      <c r="C149">
        <v>10.1</v>
      </c>
      <c r="D149">
        <v>10.6</v>
      </c>
      <c r="E149">
        <v>11.6</v>
      </c>
      <c r="F149">
        <v>1.7283999999999999</v>
      </c>
      <c r="G149">
        <v>1.1484000000000001</v>
      </c>
    </row>
    <row r="150" spans="1:7" x14ac:dyDescent="0.25">
      <c r="A150" s="1" t="s">
        <v>13</v>
      </c>
      <c r="B150">
        <v>9.6999999999999993</v>
      </c>
      <c r="C150">
        <v>10.4</v>
      </c>
      <c r="D150">
        <v>11</v>
      </c>
      <c r="E150">
        <v>12</v>
      </c>
      <c r="F150">
        <v>2.1960000000000002</v>
      </c>
      <c r="G150">
        <v>1.38</v>
      </c>
    </row>
    <row r="151" spans="1:7" x14ac:dyDescent="0.25">
      <c r="A151" s="1" t="s">
        <v>13</v>
      </c>
      <c r="B151">
        <v>9.8000000000000007</v>
      </c>
      <c r="C151">
        <v>10.7</v>
      </c>
      <c r="D151">
        <v>11.2</v>
      </c>
      <c r="E151">
        <v>12.4</v>
      </c>
      <c r="F151">
        <v>2.0832000000000002</v>
      </c>
      <c r="G151">
        <v>1.2771999999999999</v>
      </c>
    </row>
    <row r="152" spans="1:7" x14ac:dyDescent="0.25">
      <c r="A152" s="1" t="s">
        <v>13</v>
      </c>
      <c r="B152">
        <v>8.6999999999999993</v>
      </c>
      <c r="C152">
        <v>10.8</v>
      </c>
      <c r="D152">
        <v>11.3</v>
      </c>
      <c r="E152">
        <v>12.6</v>
      </c>
      <c r="F152">
        <v>1.9782</v>
      </c>
      <c r="G152">
        <v>1.2851999999999999</v>
      </c>
    </row>
    <row r="153" spans="1:7" x14ac:dyDescent="0.25">
      <c r="A153" s="1" t="s">
        <v>13</v>
      </c>
      <c r="B153">
        <v>10</v>
      </c>
      <c r="C153">
        <v>11.3</v>
      </c>
      <c r="D153">
        <v>11.8</v>
      </c>
      <c r="E153">
        <v>13.1</v>
      </c>
      <c r="F153">
        <v>2.2139000000000002</v>
      </c>
      <c r="G153">
        <v>1.2838000000000001</v>
      </c>
    </row>
    <row r="154" spans="1:7" x14ac:dyDescent="0.25">
      <c r="A154" s="1" t="s">
        <v>13</v>
      </c>
      <c r="B154">
        <v>9.9</v>
      </c>
      <c r="C154">
        <v>11.3</v>
      </c>
      <c r="D154">
        <v>11.8</v>
      </c>
      <c r="E154">
        <v>13.1</v>
      </c>
      <c r="F154">
        <v>2.2139000000000002</v>
      </c>
      <c r="G154">
        <v>1.1658999999999999</v>
      </c>
    </row>
    <row r="155" spans="1:7" x14ac:dyDescent="0.25">
      <c r="A155" s="1" t="s">
        <v>13</v>
      </c>
      <c r="B155">
        <v>9.8000000000000007</v>
      </c>
      <c r="C155">
        <v>11.4</v>
      </c>
      <c r="D155">
        <v>12</v>
      </c>
      <c r="E155">
        <v>13.2</v>
      </c>
      <c r="F155">
        <v>2.2044000000000001</v>
      </c>
      <c r="G155">
        <v>1.1484000000000001</v>
      </c>
    </row>
    <row r="156" spans="1:7" x14ac:dyDescent="0.25">
      <c r="A156" s="1" t="s">
        <v>13</v>
      </c>
      <c r="B156">
        <v>12.2</v>
      </c>
      <c r="C156">
        <v>11.5</v>
      </c>
      <c r="D156">
        <v>12.2</v>
      </c>
      <c r="E156">
        <v>13.4</v>
      </c>
      <c r="F156">
        <v>2.0903999999999998</v>
      </c>
      <c r="G156">
        <v>1.3935999999999999</v>
      </c>
    </row>
    <row r="157" spans="1:7" x14ac:dyDescent="0.25">
      <c r="A157" s="1" t="s">
        <v>13</v>
      </c>
      <c r="B157">
        <v>13.4</v>
      </c>
      <c r="C157">
        <v>11.7</v>
      </c>
      <c r="D157">
        <v>12.4</v>
      </c>
      <c r="E157">
        <v>13.5</v>
      </c>
      <c r="F157">
        <v>2.4300000000000002</v>
      </c>
      <c r="G157">
        <v>1.2689999999999999</v>
      </c>
    </row>
    <row r="158" spans="1:7" x14ac:dyDescent="0.25">
      <c r="A158" s="1" t="s">
        <v>13</v>
      </c>
      <c r="B158">
        <v>12.2</v>
      </c>
      <c r="C158">
        <v>12.1</v>
      </c>
      <c r="D158">
        <v>13</v>
      </c>
      <c r="E158">
        <v>13.8</v>
      </c>
      <c r="F158">
        <v>2.2770000000000001</v>
      </c>
      <c r="G158">
        <v>1.2558</v>
      </c>
    </row>
    <row r="159" spans="1:7" x14ac:dyDescent="0.25">
      <c r="A159" s="1" t="s">
        <v>13</v>
      </c>
      <c r="B159">
        <v>19.7</v>
      </c>
      <c r="C159">
        <v>13.2</v>
      </c>
      <c r="D159">
        <v>14.3</v>
      </c>
      <c r="E159">
        <v>15.2</v>
      </c>
      <c r="F159">
        <v>2.8727999999999998</v>
      </c>
      <c r="G159">
        <v>2.0672000000000001</v>
      </c>
    </row>
    <row r="160" spans="1:7" x14ac:dyDescent="0.25">
      <c r="A160" s="1" t="s">
        <v>13</v>
      </c>
      <c r="B160">
        <v>19.899999999999999</v>
      </c>
      <c r="C160">
        <v>13.8</v>
      </c>
      <c r="D160">
        <v>15</v>
      </c>
      <c r="E160">
        <v>16.2</v>
      </c>
      <c r="F160">
        <v>2.9321999999999999</v>
      </c>
      <c r="G160">
        <v>1.8792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7199-D00A-46A1-9AD8-21A7F08EF7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9 b c 4 3 c - c 8 c 7 - 4 2 d 2 - 9 7 8 a - c 0 7 9 e f c 0 6 d c e "   x m l n s = " h t t p : / / s c h e m a s . m i c r o s o f t . c o m / D a t a M a s h u p " > A A A A A C 4 E A A B Q S w M E F A A C A A g A L w D 6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8 A +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A P p W I L r p V i o B A A A i A g A A E w A c A E Z v c m 1 1 b G F z L 1 N l Y 3 R p b 2 4 x L m 0 g o h g A K K A U A A A A A A A A A A A A A A A A A A A A A A A A A A A A d Y 9 B S 8 N A E I X v g f y H Z b 2 k s I R W U c G S g 6 S W H k S U V H p o P G w 3 Y 7 K w 2 S m 7 k 2 o p / e + u p l K R d i 8 7 8 7 7 h v R k P i j R a V v T / a B x H c e Q b 6 a B i U + 0 b l j E D F E c s v A I 7 p y A o u d + k E 1 R d C 5 a S q T a Q 5 m g p N D 7 h + V 3 5 6 s H 5 s k K L m 3 K C H 9 a g r H z 5 7 Z Y q v + E D s Z y A 0 a 0 m c B k X X L A c T d d a n 9 0 K 9 m A V V t r W 2 c 3 1 c D g S 7 K V D g o K 2 B r J j m T 6 h h b e B 6 N e 6 4 M 8 O 2 8 A q N g N Z h W w e d p z L V R g 8 k I O e 9 B c I t j z o 9 8 Y U S h r p f E a u + 2 u Z N 9 L W w X G + X c P R b u 6 k 9 e / o 2 n 7 j b + i T E / l i t + P F G p S G U D M K Y 4 z g k / a C 7 f g C d N 3 Q r 2 y 7 d g X u B z y C r a k Z n S W X Z 8 n V C T I 7 F 7 P Q F T X / 9 P 0 g j r Q 9 e f v 4 C 1 B L A Q I t A B Q A A g A I A C 8 A + l Z D Z + n 1 o g A A A P Y A A A A S A A A A A A A A A A A A A A A A A A A A A A B D b 2 5 m a W c v U G F j a 2 F n Z S 5 4 b W x Q S w E C L Q A U A A I A C A A v A P p W D 8 r p q 6 Q A A A D p A A A A E w A A A A A A A A A A A A A A A A D u A A A A W 0 N v b n R l b n R f V H l w Z X N d L n h t b F B L A Q I t A B Q A A g A I A C 8 A + l Y g u u l W K g E A A C I C A A A T A A A A A A A A A A A A A A A A A N 8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L A A A A A A A A h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m l z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N o L 0 F 1 d G 9 S Z W 1 v d m V k Q 2 9 s d W 1 u c z E u e 1 N w Z W N p Z X M s M H 0 m c X V v d D s s J n F 1 b 3 Q 7 U 2 V j d G l v b j E v R m l z a C 9 B d X R v U m V t b 3 Z l Z E N v b H V t b n M x L n t X Z W l n a H Q s M X 0 m c X V v d D s s J n F 1 b 3 Q 7 U 2 V j d G l v b j E v R m l z a C 9 B d X R v U m V t b 3 Z l Z E N v b H V t b n M x L n t M Z W 5 n d G g x L D J 9 J n F 1 b 3 Q 7 L C Z x d W 9 0 O 1 N l Y 3 R p b 2 4 x L 0 Z p c 2 g v Q X V 0 b 1 J l b W 9 2 Z W R D b 2 x 1 b W 5 z M S 5 7 T G V u Z 3 R o M i w z f S Z x d W 9 0 O y w m c X V v d D t T Z W N 0 a W 9 u M S 9 G a X N o L 0 F 1 d G 9 S Z W 1 v d m V k Q 2 9 s d W 1 u c z E u e 0 x l b m d 0 a D M s N H 0 m c X V v d D s s J n F 1 b 3 Q 7 U 2 V j d G l v b j E v R m l z a C 9 B d X R v U m V t b 3 Z l Z E N v b H V t b n M x L n t I Z W l n a H Q s N X 0 m c X V v d D s s J n F 1 b 3 Q 7 U 2 V j d G l v b j E v R m l z a C 9 B d X R v U m V t b 3 Z l Z E N v b H V t b n M x L n t X a W R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N o L 0 F 1 d G 9 S Z W 1 v d m V k Q 2 9 s d W 1 u c z E u e 1 N w Z W N p Z X M s M H 0 m c X V v d D s s J n F 1 b 3 Q 7 U 2 V j d G l v b j E v R m l z a C 9 B d X R v U m V t b 3 Z l Z E N v b H V t b n M x L n t X Z W l n a H Q s M X 0 m c X V v d D s s J n F 1 b 3 Q 7 U 2 V j d G l v b j E v R m l z a C 9 B d X R v U m V t b 3 Z l Z E N v b H V t b n M x L n t M Z W 5 n d G g x L D J 9 J n F 1 b 3 Q 7 L C Z x d W 9 0 O 1 N l Y 3 R p b 2 4 x L 0 Z p c 2 g v Q X V 0 b 1 J l b W 9 2 Z W R D b 2 x 1 b W 5 z M S 5 7 T G V u Z 3 R o M i w z f S Z x d W 9 0 O y w m c X V v d D t T Z W N 0 a W 9 u M S 9 G a X N o L 0 F 1 d G 9 S Z W 1 v d m V k Q 2 9 s d W 1 u c z E u e 0 x l b m d 0 a D M s N H 0 m c X V v d D s s J n F 1 b 3 Q 7 U 2 V j d G l v b j E v R m l z a C 9 B d X R v U m V t b 3 Z l Z E N v b H V t b n M x L n t I Z W l n a H Q s N X 0 m c X V v d D s s J n F 1 b 3 Q 7 U 2 V j d G l v b j E v R m l z a C 9 B d X R v U m V t b 3 Z l Z E N v b H V t b n M x L n t X a W R 0 a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l Y 2 l l c y Z x d W 9 0 O y w m c X V v d D t X Z W l n a H Q m c X V v d D s s J n F 1 b 3 Q 7 T G V u Z 3 R o M S Z x d W 9 0 O y w m c X V v d D t M Z W 5 n d G g y J n F 1 b 3 Q 7 L C Z x d W 9 0 O 0 x l b m d 0 a D M m c X V v d D s s J n F 1 b 3 Q 7 S G V p Z 2 h 0 J n F 1 b 3 Q 7 L C Z x d W 9 0 O 1 d p Z H R o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M t M D c t M j Z U M D U 6 M D E 6 M z A u N D Q 0 O D k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O S I g L z 4 8 R W 5 0 c n k g V H l w Z T 0 i Q W R k Z W R U b 0 R h d G F N b 2 R l b C I g V m F s d W U 9 I m w w I i A v P j x F b n R y e S B U e X B l P S J R d W V y e U l E I i B W Y W x 1 Z T 0 i c 2 U 3 N z Y z O G Y 2 L T h k N G E t N D A w Y y 0 5 Z j c 1 L T E 2 O G Q 1 M T Q 1 Z m J j M C I g L z 4 8 L 1 N 0 Y W J s Z U V u d H J p Z X M + P C 9 J d G V t P j x J d G V t P j x J d G V t T G 9 j Y X R p b 2 4 + P E l 0 Z W 1 U e X B l P k Z v c m 1 1 b G E 8 L 0 l 0 Z W 1 U e X B l P j x J d G V t U G F 0 a D 5 T Z W N 0 a W 9 u M S 9 G a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E r S M 7 S T 3 N Y K e b D Z 6 5 m S C p G g p x M W t v o 3 l R c R O E B i Q V R f A A A A A A 6 A A A A A A g A A I A A A A N l t N D 6 Y 4 o L o a E H N Y A 3 5 / C B Y 8 + n h v M h 2 O U W s e o N u t y V Y U A A A A D 8 K o J Y p j 8 S 7 c L T u x D B B n a 5 o Z F d R t + 4 y x c y A G i K W c S M 0 o B B Q r h X z I p n k T 3 4 T H k o m + Q J v K 6 k y D a z N 1 H E P S w m Y K n O Z B r t 7 X e p Z I h o u 0 p 1 V 8 H d l Q A A A A I l b C 0 W G W p P K k H N Y V H C + s W x n L 3 t W G W 5 O y 0 7 E 6 4 c o c p l X 7 9 0 p N k T p 1 l G / E z L w S Y 9 z P s p y v q h A O e A A 1 U a r c a A 4 5 l s = < / D a t a M a s h u p > 
</file>

<file path=customXml/itemProps1.xml><?xml version="1.0" encoding="utf-8"?>
<ds:datastoreItem xmlns:ds="http://schemas.openxmlformats.org/officeDocument/2006/customXml" ds:itemID="{92E719A5-161D-4632-977D-EB47D437F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Fish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2023-07-26T04:38:44Z</dcterms:created>
  <dcterms:modified xsi:type="dcterms:W3CDTF">2023-07-26T05:09:00Z</dcterms:modified>
</cp:coreProperties>
</file>