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78140312-A978-4CF9-ACB3-A7975BC63BF7}" xr6:coauthVersionLast="46" xr6:coauthVersionMax="46" xr10:uidLastSave="{00000000-0000-0000-0000-000000000000}"/>
  <bookViews>
    <workbookView xWindow="-108" yWindow="-108" windowWidth="23256" windowHeight="12720" activeTab="3" xr2:uid="{6349FD4F-D13B-4095-B9BB-C39254E42942}"/>
  </bookViews>
  <sheets>
    <sheet name="Substitution Ciphers" sheetId="3" r:id="rId1"/>
    <sheet name="Diffie-Hellman Key Derivation" sheetId="1" r:id="rId2"/>
    <sheet name="Figures" sheetId="11" r:id="rId3"/>
    <sheet name="Sheet1" sheetId="12" r:id="rId4"/>
    <sheet name="RSA" sheetId="2" r:id="rId5"/>
    <sheet name="RSA Example" sheetId="4" r:id="rId6"/>
    <sheet name="Elliptic Curve DH" sheetId="7" r:id="rId7"/>
    <sheet name="EC Example" sheetId="8" r:id="rId8"/>
    <sheet name="MMI Calculator" sheetId="6" r:id="rId9"/>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B21" i="12"/>
  <c r="B20" i="12"/>
  <c r="B19" i="12"/>
  <c r="B18" i="12"/>
  <c r="B17" i="12"/>
  <c r="B16" i="12"/>
  <c r="B15" i="12"/>
  <c r="B14" i="12"/>
  <c r="B13" i="12"/>
  <c r="B12" i="12"/>
  <c r="B11" i="12"/>
  <c r="B10" i="12"/>
  <c r="B9" i="12"/>
  <c r="B8" i="12"/>
  <c r="B7" i="12"/>
  <c r="B4" i="12" l="1"/>
  <c r="B3" i="12"/>
  <c r="D137" i="11" l="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<sst xmlns="http://schemas.openxmlformats.org/spreadsheetml/2006/main" count="807" uniqueCount="543">
  <si>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</si>
  <si>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</si>
  <si>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</si>
  <si>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</si>
  <si>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</si>
  <si>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</si>
  <si>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</si>
  <si>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</si>
  <si>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</si>
  <si>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</si>
  <si>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</si>
  <si>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</si>
  <si>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</si>
  <si>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</si>
  <si>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</si>
  <si>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</si>
  <si>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</si>
  <si>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</si>
  <si>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</si>
  <si>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</si>
  <si>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</si>
  <si>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</si>
  <si>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</si>
  <si>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</si>
  <si>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</si>
  <si>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</si>
  <si>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</si>
  <si>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</si>
  <si>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</si>
  <si>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</si>
  <si>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</si>
  <si>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</si>
  <si>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</si>
  <si>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</si>
  <si>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</si>
  <si>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</si>
  <si>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</si>
  <si>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</si>
  <si>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</si>
  <si>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</si>
  <si>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</si>
  <si>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</si>
  <si>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</si>
  <si>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</si>
  <si>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</si>
  <si>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</si>
  <si>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</si>
  <si>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</si>
  <si>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</si>
  <si>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</si>
  <si>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</si>
  <si>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</si>
  <si>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</si>
  <si>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</si>
  <si>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</si>
  <si>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</si>
  <si>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</si>
  <si>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</si>
  <si>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</si>
  <si>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</si>
  <si>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</si>
  <si>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</si>
  <si>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</si>
  <si>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</si>
  <si>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</si>
  <si>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</si>
  <si>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</si>
  <si>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</si>
  <si>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</si>
  <si>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</si>
  <si>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</si>
  <si>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</si>
  <si>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</si>
  <si>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</si>
  <si>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</si>
  <si>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</si>
  <si>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</si>
  <si>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</si>
  <si>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</si>
  <si>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</si>
  <si>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</si>
  <si>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</si>
  <si>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</si>
  <si>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</si>
  <si>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</si>
  <si>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</si>
  <si>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</si>
  <si>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</si>
  <si>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</si>
  <si>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</si>
  <si>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</si>
  <si>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</si>
  <si>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</si>
  <si>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</si>
  <si>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</si>
  <si>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</si>
  <si>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</si>
  <si>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</si>
  <si>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</si>
  <si>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</si>
  <si>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</si>
  <si>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</si>
  <si>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</si>
  <si>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</si>
  <si>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</si>
  <si>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</si>
  <si>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</si>
  <si>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</si>
  <si>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</si>
  <si>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</si>
  <si>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</si>
  <si>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</si>
  <si>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</si>
  <si>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</si>
  <si>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</si>
  <si>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</si>
  <si>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</si>
  <si>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</si>
  <si>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</si>
  <si>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</si>
  <si>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</si>
  <si>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</si>
  <si>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</si>
  <si>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</si>
  <si>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</si>
  <si>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</si>
  <si>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</si>
  <si>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</si>
  <si>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</si>
  <si>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</si>
  <si>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</si>
  <si>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</si>
  <si>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</si>
  <si>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</si>
  <si>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</si>
  <si>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</si>
  <si>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</si>
  <si>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</si>
  <si>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</si>
  <si>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</si>
  <si>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</si>
  <si>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</si>
  <si>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</si>
  <si>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</si>
  <si>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</si>
  <si>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</si>
  <si>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</si>
  <si>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</si>
  <si>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</si>
  <si>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</si>
  <si>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</si>
  <si>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</si>
  <si>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</si>
  <si>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</si>
  <si>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</si>
  <si>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</si>
  <si>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</si>
  <si>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</si>
  <si>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</si>
  <si>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</si>
  <si>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</si>
  <si>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</si>
  <si>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</si>
  <si>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</si>
  <si>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</si>
  <si>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</si>
  <si>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</si>
  <si>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</si>
  <si>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</si>
  <si>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</si>
  <si>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</si>
  <si>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</si>
  <si>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</si>
  <si>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</si>
  <si>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</si>
  <si>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</si>
  <si>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</si>
  <si>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</si>
  <si>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</si>
  <si>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</si>
  <si>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</si>
  <si>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</si>
  <si>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</si>
  <si>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</si>
  <si>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</si>
  <si>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</si>
  <si>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</si>
  <si>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</si>
  <si>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</si>
  <si>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</si>
  <si>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</si>
  <si>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</si>
  <si>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</si>
  <si>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</si>
  <si>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</si>
  <si>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</si>
  <si>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</si>
  <si>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</si>
  <si>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</si>
  <si>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</si>
  <si>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</si>
  <si>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</si>
  <si>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</si>
  <si>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</si>
  <si>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</si>
  <si>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</si>
  <si>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</si>
  <si>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</si>
  <si>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</si>
  <si>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</si>
  <si>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</si>
  <si>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</si>
  <si>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</si>
  <si>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</si>
  <si>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</si>
  <si>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</si>
  <si>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</si>
  <si>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</si>
  <si>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</si>
  <si>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</si>
  <si>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</si>
  <si>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</si>
  <si>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</si>
  <si>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</si>
  <si>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</si>
  <si>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</si>
  <si>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</si>
  <si>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</si>
  <si>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</si>
  <si>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</si>
  <si>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</si>
  <si>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</si>
  <si>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</si>
  <si>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</si>
  <si>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</si>
  <si>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</si>
  <si>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</si>
  <si>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</si>
  <si>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</si>
  <si>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</si>
  <si>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</si>
  <si>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</si>
  <si>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</si>
  <si>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</si>
  <si>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</si>
  <si>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</si>
  <si>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</si>
  <si>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</si>
  <si>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</si>
  <si>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</si>
  <si>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</si>
  <si>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</si>
  <si>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</si>
  <si>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</si>
  <si>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</si>
  <si>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</si>
  <si>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</si>
  <si>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</si>
  <si>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</si>
  <si>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</si>
  <si>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</si>
  <si>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</si>
  <si>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</si>
  <si>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</si>
  <si>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</si>
  <si>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</si>
  <si>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</si>
  <si>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</si>
  <si>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</si>
  <si>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</si>
  <si>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</si>
  <si>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</si>
  <si>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</si>
  <si>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</si>
  <si>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</si>
  <si>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</si>
  <si>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</si>
  <si>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</si>
  <si>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</si>
  <si>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</si>
  <si>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</si>
  <si>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</si>
  <si>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</si>
  <si>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</si>
  <si>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</si>
  <si>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</si>
  <si>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</si>
  <si>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</si>
  <si>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</si>
  <si>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</si>
  <si>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</si>
  <si>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</si>
  <si>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</si>
  <si>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</si>
  <si>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</si>
  <si>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</si>
  <si>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</si>
  <si>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</si>
  <si>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</si>
  <si>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</si>
  <si>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</si>
  <si>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</si>
  <si>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</si>
  <si>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</si>
  <si>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</si>
  <si>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</si>
  <si>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</si>
  <si>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</si>
  <si>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</si>
  <si>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</si>
  <si>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</si>
  <si>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</si>
  <si>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</si>
  <si>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</si>
  <si>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</si>
  <si>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</si>
  <si>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</si>
  <si>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</si>
  <si>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</si>
  <si>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</si>
  <si>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</si>
  <si>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</si>
  <si>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</si>
  <si>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</si>
  <si>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</si>
  <si>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</si>
  <si>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</si>
  <si>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</si>
  <si>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</si>
  <si>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</si>
  <si>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</si>
  <si>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</si>
  <si>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</si>
  <si>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</si>
  <si>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</si>
  <si>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</si>
  <si>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</si>
  <si>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</si>
  <si>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</si>
  <si>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</si>
  <si>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</si>
  <si>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</si>
  <si>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</si>
  <si>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</si>
  <si>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</si>
  <si>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</si>
  <si>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</si>
  <si>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</si>
  <si>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</si>
  <si>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</si>
  <si>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</si>
  <si>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</si>
  <si>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</si>
  <si>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</si>
  <si>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</si>
  <si>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</si>
  <si>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</si>
  <si>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</si>
  <si>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</si>
  <si>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</si>
  <si>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</si>
  <si>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</si>
  <si>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</si>
  <si>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</si>
  <si>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</si>
  <si>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</si>
  <si>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</si>
  <si>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</si>
  <si>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</si>
  <si>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</si>
  <si>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</si>
  <si>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</si>
  <si>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</si>
  <si>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</si>
  <si>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</si>
  <si>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</si>
  <si>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</si>
  <si>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</si>
  <si>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</si>
  <si>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</si>
  <si>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</si>
  <si>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</si>
  <si>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</si>
  <si>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</si>
  <si>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</si>
  <si>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</si>
  <si>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</si>
  <si>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</si>
  <si>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</si>
  <si>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</si>
  <si>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</si>
  <si>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</si>
  <si>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</si>
  <si>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</si>
  <si>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</si>
  <si>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</si>
  <si>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</si>
  <si>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</si>
  <si>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</si>
  <si>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</si>
  <si>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</si>
  <si>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</si>
  <si>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</si>
  <si>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</si>
  <si>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</si>
  <si>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</si>
  <si>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</si>
  <si>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</si>
  <si>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</si>
  <si>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</si>
  <si>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</si>
  <si>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</si>
  <si>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</si>
  <si>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</si>
  <si>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</si>
  <si>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</si>
  <si>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</si>
  <si>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</si>
  <si>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</si>
  <si>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</si>
  <si>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</si>
  <si>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</si>
  <si>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</si>
  <si>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</si>
  <si>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</si>
  <si>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</si>
  <si>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</si>
  <si>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</si>
  <si>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</si>
  <si>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</si>
  <si>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</si>
  <si>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</si>
  <si>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</si>
  <si>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</si>
  <si>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</si>
  <si>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</si>
  <si>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</si>
  <si>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</si>
  <si>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</si>
  <si>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</si>
  <si>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</si>
  <si>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</si>
  <si>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</si>
  <si>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</si>
  <si>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</si>
  <si>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</si>
  <si>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</si>
  <si>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</si>
  <si>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</si>
  <si>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</si>
  <si>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</si>
  <si>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</si>
  <si>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</si>
  <si>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</si>
  <si>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</si>
  <si>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</si>
  <si>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</si>
  <si>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</si>
  <si>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</si>
  <si>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</si>
  <si>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</si>
  <si>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</si>
  <si>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</si>
  <si>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</si>
  <si>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</si>
  <si>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</si>
  <si>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</si>
  <si>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</si>
  <si>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</si>
  <si>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</si>
  <si>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</si>
  <si>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</si>
  <si>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</si>
  <si>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</si>
  <si>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</si>
  <si>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</si>
  <si>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</si>
  <si>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</si>
  <si>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</si>
  <si>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</si>
  <si>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</si>
  <si>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</si>
  <si>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</si>
  <si>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</si>
  <si>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</si>
  <si>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</si>
  <si>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</si>
  <si>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</si>
  <si>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</si>
  <si>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</si>
  <si>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</si>
  <si>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</si>
  <si>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</si>
  <si>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</si>
  <si>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</si>
  <si>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</si>
  <si>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</si>
  <si>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</si>
  <si>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</si>
  <si>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</si>
  <si>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</si>
  <si>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</si>
  <si>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</si>
  <si>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</si>
  <si>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</si>
  <si>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</si>
  <si>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</si>
  <si>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</si>
  <si>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</si>
  <si>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</si>
  <si>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</si>
  <si>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</si>
  <si>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</si>
  <si>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</si>
  <si>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</si>
  <si>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</si>
  <si>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</si>
  <si>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</si>
  <si>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</si>
  <si>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</si>
  <si>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</si>
  <si>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</si>
  <si>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</si>
  <si>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</si>
  <si>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</si>
  <si>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</si>
  <si>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</si>
  <si>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</si>
  <si>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</si>
  <si>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</si>
  <si>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</si>
  <si>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</si>
  <si>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</si>
  <si>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</si>
  <si>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</si>
  <si>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</si>
  <si>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</si>
  <si>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</si>
  <si>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</si>
  <si>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</si>
  <si>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</si>
  <si>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n</t>
  </si>
  <si>
    <t>M^9 mod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</si>
</sst>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5" t="s">
        <v>59</v>
      </c>
      <c r="D2" s="55"/>
      <c r="E2" s="55"/>
      <c r="F2" s="55"/>
      <c r="G2" s="56"/>
      <c r="H2" s="54" t="s">
        <v>60</v>
      </c>
      <c r="I2" s="55"/>
      <c r="J2" s="55"/>
      <c r="K2" s="55"/>
      <c r="L2" s="56"/>
      <c r="M2" s="54" t="s">
        <v>96</v>
      </c>
      <c r="N2" s="55"/>
      <c r="O2" s="56"/>
      <c r="P2" s="19"/>
      <c r="Q2" s="19"/>
      <c r="R2" s="1" t="s">
        <v>94</v>
      </c>
      <c r="S2" s="1" t="s">
        <v>94</v>
      </c>
    </row>
    <row r="3" spans="1:19" x14ac:dyDescent="0.3">
      <c r="A3" s="2"/>
      <c r="B3" s="14"/>
      <c r="C3" s="54" t="s">
        <v>58</v>
      </c>
      <c r="D3" s="56"/>
      <c r="E3" s="54" t="s">
        <v>61</v>
      </c>
      <c r="F3" s="56"/>
      <c r="G3" s="18"/>
      <c r="H3" s="54" t="s">
        <v>58</v>
      </c>
      <c r="I3" s="56"/>
      <c r="J3" s="54" t="s">
        <v>61</v>
      </c>
      <c r="K3" s="56"/>
      <c r="L3" s="18"/>
      <c r="M3" s="20" t="s">
        <v>97</v>
      </c>
      <c r="N3" s="55" t="s">
        <v>98</v>
      </c>
      <c r="O3" s="56"/>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7" t="s">
        <v>117</v>
      </c>
      <c r="V31" s="57"/>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zoomScale="120" zoomScaleNormal="120" workbookViewId="0">
      <selection activeCell="E131" sqref="E131"/>
    </sheetView>
  </sheetViews>
  <sheetFormatPr defaultRowHeight="14.4" x14ac:dyDescent="0.3"/>
  <cols>
    <col min="1" max="1" width="5.44140625" customWidth="1"/>
    <col min="2" max="2" width="6.21875" bestFit="1" customWidth="1"/>
    <col min="3" max="3" width="7.5546875" customWidth="1"/>
    <col min="4" max="4" width="7.6640625" customWidth="1"/>
    <col min="5" max="5" width="26.5546875" customWidth="1"/>
    <col min="6" max="6" width="6.88671875" customWidth="1"/>
    <col min="7" max="7" width="16.7773437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77734375" bestFit="1" customWidth="1"/>
    <col min="18" max="18" width="17.77734375" bestFit="1" customWidth="1"/>
    <col min="20" max="20" width="9" customWidth="1"/>
    <col min="21" max="21" width="7" bestFit="1" customWidth="1"/>
    <col min="22" max="22" width="10" bestFit="1" customWidth="1"/>
    <col min="23" max="23" width="15.7773437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58" t="s">
        <v>311</v>
      </c>
      <c r="F57" s="58"/>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58"/>
      <c r="F74" s="58"/>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Q37"/>
  <sheetViews>
    <sheetView tabSelected="1" workbookViewId="0">
      <selection activeCell="A7" sqref="A7"/>
    </sheetView>
  </sheetViews>
  <sheetFormatPr defaultRowHeight="14.4" x14ac:dyDescent="0.3"/>
  <cols>
    <col min="1" max="1" width="3.77734375" bestFit="1" customWidth="1"/>
    <col min="2" max="2" width="12" bestFit="1" customWidth="1"/>
    <col min="3" max="6" width="12" customWidth="1"/>
    <col min="7" max="8" width="12" bestFit="1" customWidth="1"/>
    <col min="9" max="9" width="14.109375" bestFit="1" customWidth="1"/>
    <col min="10" max="13" width="11.21875" bestFit="1" customWidth="1"/>
    <col min="14" max="15" width="12.21875" bestFit="1" customWidth="1"/>
    <col min="16" max="17" width="11.21875" bestFit="1" customWidth="1"/>
  </cols>
  <sheetData>
    <row r="1" spans="1:17" x14ac:dyDescent="0.3">
      <c r="A1" t="s">
        <v>18</v>
      </c>
      <c r="B1">
        <v>3</v>
      </c>
    </row>
    <row r="2" spans="1:17" x14ac:dyDescent="0.3">
      <c r="A2" t="s">
        <v>19</v>
      </c>
      <c r="B2">
        <v>5</v>
      </c>
    </row>
    <row r="3" spans="1:17" x14ac:dyDescent="0.3">
      <c r="A3" t="s">
        <v>3</v>
      </c>
      <c r="B3">
        <f>B2*B1</f>
        <v>15</v>
      </c>
    </row>
    <row r="4" spans="1:17" x14ac:dyDescent="0.3">
      <c r="A4" t="s">
        <v>315</v>
      </c>
      <c r="B4">
        <f>(B1-1)*(B2-1)</f>
        <v>8</v>
      </c>
    </row>
    <row r="6" spans="1:17" x14ac:dyDescent="0.3">
      <c r="A6" t="s">
        <v>75</v>
      </c>
      <c r="B6" t="s">
        <v>541</v>
      </c>
      <c r="C6" t="s">
        <v>542</v>
      </c>
    </row>
    <row r="7" spans="1:17" x14ac:dyDescent="0.3">
      <c r="A7" s="2">
        <v>1</v>
      </c>
      <c r="B7" s="2">
        <f>MOD(POWER($A7,B$4),$B$3)</f>
        <v>1</v>
      </c>
      <c r="C7" s="2">
        <f>MOD(POWER($A7,B$4+1),$B$3)</f>
        <v>1</v>
      </c>
      <c r="D7" s="2"/>
      <c r="E7" s="2"/>
      <c r="F7" s="2"/>
      <c r="G7" s="2"/>
      <c r="H7" s="2"/>
    </row>
    <row r="8" spans="1:17" x14ac:dyDescent="0.3">
      <c r="A8" s="2">
        <v>2</v>
      </c>
      <c r="B8" s="2">
        <f>MOD(POWER($A8,B$4),$B$3)</f>
        <v>1</v>
      </c>
      <c r="C8" s="2">
        <f t="shared" ref="C8:C21" si="0">MOD(POWER($A8,B$4+1),$B$3)</f>
        <v>2</v>
      </c>
      <c r="D8" s="2"/>
      <c r="E8" s="2"/>
      <c r="F8" s="2"/>
      <c r="G8" s="2"/>
      <c r="H8" s="2"/>
    </row>
    <row r="9" spans="1:17" x14ac:dyDescent="0.3">
      <c r="A9">
        <v>3</v>
      </c>
      <c r="B9" s="2">
        <f>MOD(POWER($A9,B$4),$B$3)</f>
        <v>6</v>
      </c>
      <c r="C9" s="2">
        <f t="shared" si="0"/>
        <v>3</v>
      </c>
      <c r="D9" s="2"/>
      <c r="E9" s="2"/>
      <c r="F9" s="2"/>
      <c r="G9" s="2"/>
      <c r="H9" s="2"/>
    </row>
    <row r="10" spans="1:17" x14ac:dyDescent="0.3">
      <c r="A10" s="2">
        <v>4</v>
      </c>
      <c r="B10" s="2">
        <f>MOD(POWER($A10,B$4),$B$3)</f>
        <v>1</v>
      </c>
      <c r="C10" s="2">
        <f t="shared" si="0"/>
        <v>4</v>
      </c>
      <c r="D10" s="2"/>
      <c r="E10" s="2"/>
      <c r="F10" s="2"/>
      <c r="G10" s="2"/>
      <c r="H10" s="2"/>
    </row>
    <row r="11" spans="1:17" x14ac:dyDescent="0.3">
      <c r="A11">
        <v>5</v>
      </c>
      <c r="B11" s="2">
        <f>MOD(POWER($A11,B$4),$B$3)</f>
        <v>10</v>
      </c>
      <c r="C11" s="2">
        <f t="shared" si="0"/>
        <v>5</v>
      </c>
      <c r="D11" s="2"/>
      <c r="E11" s="2"/>
      <c r="F11" s="2"/>
      <c r="G11" s="2"/>
      <c r="H11" s="2"/>
    </row>
    <row r="12" spans="1:17" x14ac:dyDescent="0.3">
      <c r="A12">
        <v>6</v>
      </c>
      <c r="B12" s="2">
        <f>MOD(POWER($A12,B$4),$B$3)</f>
        <v>6</v>
      </c>
      <c r="C12" s="2">
        <f t="shared" si="0"/>
        <v>6</v>
      </c>
      <c r="D12" s="2"/>
      <c r="E12" s="2"/>
      <c r="F12" s="2"/>
      <c r="G12" s="2"/>
      <c r="H12" s="2"/>
    </row>
    <row r="13" spans="1:17" x14ac:dyDescent="0.3">
      <c r="A13" s="2">
        <v>7</v>
      </c>
      <c r="B13" s="2">
        <f>MOD(POWER($A13,B$4),$B$3)</f>
        <v>1</v>
      </c>
      <c r="C13" s="2">
        <f t="shared" si="0"/>
        <v>7</v>
      </c>
      <c r="D13" s="2"/>
      <c r="E13" s="2"/>
      <c r="F13" s="2"/>
      <c r="G13" s="2"/>
      <c r="H13" s="2"/>
    </row>
    <row r="14" spans="1:17" x14ac:dyDescent="0.3">
      <c r="A14" s="2">
        <v>8</v>
      </c>
      <c r="B14" s="2">
        <f>MOD(POWER($A14,B$4),$B$3)</f>
        <v>1</v>
      </c>
      <c r="C14" s="2">
        <f t="shared" si="0"/>
        <v>8</v>
      </c>
      <c r="D14" s="2"/>
      <c r="E14" s="2"/>
      <c r="F14" s="2"/>
      <c r="G14" s="2"/>
      <c r="H14" s="2"/>
    </row>
    <row r="15" spans="1:17" x14ac:dyDescent="0.3">
      <c r="A15">
        <v>9</v>
      </c>
      <c r="B15" s="2">
        <f>MOD(POWER($A15,B$4),$B$3)</f>
        <v>6</v>
      </c>
      <c r="C15" s="2">
        <f t="shared" si="0"/>
        <v>9</v>
      </c>
      <c r="D15" s="2"/>
      <c r="E15" s="2"/>
      <c r="F15" s="2"/>
      <c r="G15" s="2"/>
      <c r="H15" s="2"/>
      <c r="K15" s="2"/>
      <c r="L15" s="2"/>
      <c r="M15" s="2"/>
      <c r="N15" s="2"/>
      <c r="O15" s="2"/>
      <c r="P15" s="2"/>
      <c r="Q15" s="2"/>
    </row>
    <row r="16" spans="1:17" x14ac:dyDescent="0.3">
      <c r="A16">
        <v>10</v>
      </c>
      <c r="B16" s="2">
        <f>MOD(POWER($A16,B$4),$B$3)</f>
        <v>10</v>
      </c>
      <c r="C16" s="2">
        <f t="shared" si="0"/>
        <v>10</v>
      </c>
      <c r="D16" s="2"/>
      <c r="E16" s="2"/>
      <c r="F16" s="2"/>
      <c r="G16" s="2"/>
      <c r="H16" s="2"/>
      <c r="P16" s="15"/>
    </row>
    <row r="17" spans="1:16" x14ac:dyDescent="0.3">
      <c r="A17" s="2">
        <v>11</v>
      </c>
      <c r="B17" s="2">
        <f>MOD(POWER($A17,B$4),$B$3)</f>
        <v>1</v>
      </c>
      <c r="C17" s="2">
        <f t="shared" si="0"/>
        <v>11</v>
      </c>
      <c r="D17" s="2"/>
      <c r="E17" s="2"/>
      <c r="F17" s="2"/>
      <c r="G17" s="2"/>
      <c r="H17" s="2"/>
      <c r="P17" s="15"/>
    </row>
    <row r="18" spans="1:16" x14ac:dyDescent="0.3">
      <c r="A18">
        <v>12</v>
      </c>
      <c r="B18" s="2">
        <f>MOD(POWER($A18,B$4),$B$3)</f>
        <v>6</v>
      </c>
      <c r="C18" s="2">
        <f t="shared" si="0"/>
        <v>12</v>
      </c>
      <c r="D18" s="2"/>
      <c r="E18" s="2"/>
      <c r="F18" s="2"/>
      <c r="G18" s="2"/>
      <c r="H18" s="2"/>
      <c r="P18" s="15"/>
    </row>
    <row r="19" spans="1:16" x14ac:dyDescent="0.3">
      <c r="A19" s="2">
        <v>13</v>
      </c>
      <c r="B19" s="2">
        <f>MOD(POWER($A19,B$4),$B$3)</f>
        <v>1</v>
      </c>
      <c r="C19" s="2">
        <f t="shared" si="0"/>
        <v>13</v>
      </c>
      <c r="D19" s="2"/>
      <c r="E19" s="2"/>
      <c r="F19" s="2"/>
      <c r="G19" s="2"/>
      <c r="H19" s="2"/>
      <c r="P19" s="15"/>
    </row>
    <row r="20" spans="1:16" x14ac:dyDescent="0.3">
      <c r="A20" s="2">
        <v>14</v>
      </c>
      <c r="B20" s="2">
        <f>MOD(POWER($A20,B$4),$B$3)</f>
        <v>1</v>
      </c>
      <c r="C20" s="2">
        <f t="shared" si="0"/>
        <v>14</v>
      </c>
      <c r="D20" s="2"/>
      <c r="E20" s="2"/>
      <c r="F20" s="2"/>
      <c r="G20" s="2"/>
      <c r="H20" s="2"/>
      <c r="P20" s="15"/>
    </row>
    <row r="21" spans="1:16" x14ac:dyDescent="0.3">
      <c r="A21">
        <v>15</v>
      </c>
      <c r="B21" s="2">
        <f>MOD(POWER($A21,B$4),$B$3)</f>
        <v>0</v>
      </c>
      <c r="C21" s="2">
        <f t="shared" si="0"/>
        <v>0</v>
      </c>
      <c r="D21" s="2"/>
      <c r="E21" s="2"/>
      <c r="F21" s="2"/>
      <c r="G21" s="2"/>
      <c r="H21" s="2"/>
      <c r="P21" s="15"/>
    </row>
    <row r="23" spans="1:16" x14ac:dyDescent="0.3">
      <c r="A23" s="15"/>
      <c r="B23" s="2"/>
      <c r="C23" s="2"/>
      <c r="D23" s="2"/>
      <c r="E23" s="2"/>
    </row>
    <row r="24" spans="1:16" x14ac:dyDescent="0.3">
      <c r="A24" s="15"/>
      <c r="B24" s="2"/>
      <c r="C24" s="2"/>
      <c r="D24" s="2"/>
      <c r="E24" s="2"/>
    </row>
    <row r="25" spans="1:16" x14ac:dyDescent="0.3">
      <c r="A25" s="15"/>
      <c r="B25" s="2"/>
      <c r="C25" s="2"/>
      <c r="D25" s="2"/>
      <c r="E25" s="2"/>
    </row>
    <row r="26" spans="1:16" x14ac:dyDescent="0.3">
      <c r="A26" s="15"/>
      <c r="B26" s="2"/>
      <c r="C26" s="2"/>
      <c r="D26" s="2"/>
      <c r="E26" s="2"/>
    </row>
    <row r="27" spans="1:16" x14ac:dyDescent="0.3">
      <c r="A27" s="15"/>
      <c r="B27" s="2"/>
      <c r="C27" s="2"/>
      <c r="D27" s="2"/>
      <c r="E27" s="2"/>
    </row>
    <row r="28" spans="1:16" x14ac:dyDescent="0.3">
      <c r="A28" s="15"/>
      <c r="B28" s="2"/>
      <c r="C28" s="2"/>
      <c r="D28" s="2"/>
      <c r="E28" s="2"/>
    </row>
    <row r="29" spans="1:16" x14ac:dyDescent="0.3">
      <c r="A29" s="15"/>
      <c r="B29" s="2"/>
      <c r="C29" s="2"/>
      <c r="D29" s="2"/>
      <c r="E29" s="2"/>
    </row>
    <row r="30" spans="1:16" x14ac:dyDescent="0.3">
      <c r="A30" s="15"/>
      <c r="B30" s="2"/>
      <c r="C30" s="2"/>
      <c r="D30" s="2"/>
      <c r="E30" s="2"/>
    </row>
    <row r="31" spans="1:16" x14ac:dyDescent="0.3">
      <c r="A31" s="15"/>
      <c r="B31" s="2"/>
      <c r="C31" s="2"/>
      <c r="D31" s="2"/>
      <c r="E31" s="2"/>
    </row>
    <row r="32" spans="1:16" x14ac:dyDescent="0.3">
      <c r="A32" s="15"/>
      <c r="B32" s="2"/>
      <c r="C32" s="2"/>
      <c r="D32" s="2"/>
      <c r="E32" s="2"/>
    </row>
    <row r="33" spans="1:5" x14ac:dyDescent="0.3">
      <c r="A33" s="15"/>
      <c r="B33" s="2"/>
      <c r="C33" s="2"/>
      <c r="D33" s="2"/>
      <c r="E33" s="2"/>
    </row>
    <row r="34" spans="1:5" x14ac:dyDescent="0.3">
      <c r="A34" s="15"/>
      <c r="B34" s="2"/>
      <c r="C34" s="2"/>
      <c r="D34" s="2"/>
      <c r="E34" s="2"/>
    </row>
    <row r="35" spans="1:5" x14ac:dyDescent="0.3">
      <c r="A35" s="15"/>
      <c r="B35" s="2"/>
      <c r="C35" s="2"/>
      <c r="D35" s="2"/>
      <c r="E35" s="2"/>
    </row>
    <row r="36" spans="1:5" x14ac:dyDescent="0.3">
      <c r="A36" s="15"/>
      <c r="B36" s="2"/>
      <c r="C36" s="2"/>
      <c r="D36" s="2"/>
      <c r="E36" s="2"/>
    </row>
    <row r="37" spans="1:5" x14ac:dyDescent="0.3">
      <c r="A37" s="15"/>
      <c r="B37" s="2"/>
      <c r="C37" s="2"/>
      <c r="D37" s="2"/>
      <c r="E37"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5" t="s">
        <v>24</v>
      </c>
      <c r="B4" s="55"/>
      <c r="C4" s="19" t="s">
        <v>99</v>
      </c>
      <c r="D4" s="19" t="s">
        <v>26</v>
      </c>
      <c r="E4" s="19" t="s">
        <v>104</v>
      </c>
      <c r="F4" s="19" t="s">
        <v>105</v>
      </c>
      <c r="G4" s="19"/>
    </row>
    <row r="5" spans="1:15" x14ac:dyDescent="0.3">
      <c r="A5" s="19" t="s">
        <v>23</v>
      </c>
      <c r="B5" s="19" t="s">
        <v>23</v>
      </c>
      <c r="C5" s="19" t="s">
        <v>106</v>
      </c>
      <c r="D5" s="19" t="s">
        <v>23</v>
      </c>
      <c r="E5" s="19" t="s">
        <v>106</v>
      </c>
      <c r="F5" s="19" t="s">
        <v>23</v>
      </c>
      <c r="G5" s="19"/>
      <c r="H5" s="58" t="s">
        <v>116</v>
      </c>
      <c r="I5" s="58"/>
      <c r="J5" s="58"/>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7773437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77734375" bestFit="1" customWidth="1"/>
    <col min="20" max="25" width="8.88671875" customWidth="1"/>
  </cols>
  <sheetData>
    <row r="1" spans="1:21" x14ac:dyDescent="0.3">
      <c r="J1" s="58" t="s">
        <v>114</v>
      </c>
      <c r="K1" s="58"/>
      <c r="L1" s="58" t="s">
        <v>115</v>
      </c>
      <c r="M1" s="58"/>
    </row>
    <row r="2" spans="1:21" x14ac:dyDescent="0.3">
      <c r="A2" s="58" t="s">
        <v>107</v>
      </c>
      <c r="B2" s="58"/>
      <c r="C2" s="58"/>
      <c r="D2" s="58"/>
      <c r="E2" s="58"/>
      <c r="F2" s="58"/>
      <c r="J2" s="58" t="s">
        <v>110</v>
      </c>
      <c r="K2" s="58"/>
      <c r="L2" s="58" t="s">
        <v>111</v>
      </c>
      <c r="M2" s="58"/>
      <c r="P2" s="58" t="s">
        <v>116</v>
      </c>
      <c r="Q2" s="58"/>
      <c r="R2" s="58"/>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7"/>
      <c r="U3" s="57"/>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Substitution Ciphers</vt:lpstr>
      <vt:lpstr>Diffie-Hellman Key Derivation</vt:lpstr>
      <vt:lpstr>Figures</vt:lpstr>
      <vt:lpstr>Sheet1</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2021-03-23T19:25:59Z</dcterms:modified>
</cp:coreProperties>
</file>