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9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5" i="1"/>
  <c r="C35" i="1"/>
  <c r="F35" i="1"/>
  <c r="I35" i="1"/>
  <c r="J35" i="1"/>
  <c r="M35" i="1"/>
  <c r="C36" i="1"/>
  <c r="F36" i="1"/>
  <c r="I36" i="1"/>
  <c r="J36" i="1"/>
  <c r="M36" i="1"/>
  <c r="C37" i="1"/>
  <c r="F37" i="1"/>
  <c r="I37" i="1"/>
  <c r="J37" i="1"/>
  <c r="M37" i="1"/>
  <c r="C38" i="1"/>
  <c r="F38" i="1"/>
  <c r="I38" i="1"/>
  <c r="J38" i="1"/>
  <c r="M38" i="1"/>
  <c r="C39" i="1"/>
  <c r="F39" i="1"/>
  <c r="I39" i="1"/>
  <c r="J39" i="1"/>
  <c r="M39" i="1"/>
  <c r="C40" i="1"/>
  <c r="F40" i="1"/>
  <c r="I40" i="1"/>
  <c r="J40" i="1"/>
  <c r="M40" i="1"/>
  <c r="C41" i="1"/>
  <c r="F41" i="1"/>
  <c r="I41" i="1"/>
  <c r="J41" i="1"/>
  <c r="M41" i="1"/>
  <c r="C42" i="1"/>
  <c r="F42" i="1"/>
  <c r="I42" i="1"/>
  <c r="J42" i="1"/>
  <c r="M42" i="1"/>
  <c r="C43" i="1"/>
  <c r="F43" i="1"/>
  <c r="I43" i="1"/>
  <c r="J43" i="1"/>
  <c r="M43" i="1"/>
  <c r="C44" i="1"/>
  <c r="F44" i="1"/>
  <c r="I44" i="1"/>
  <c r="J44" i="1"/>
  <c r="M44" i="1"/>
  <c r="C45" i="1"/>
  <c r="F45" i="1"/>
  <c r="I45" i="1"/>
  <c r="J45" i="1"/>
  <c r="M45" i="1"/>
  <c r="C46" i="1"/>
  <c r="F46" i="1"/>
  <c r="I46" i="1"/>
  <c r="J46" i="1"/>
  <c r="M46" i="1"/>
  <c r="C47" i="1"/>
  <c r="F47" i="1"/>
  <c r="I47" i="1"/>
  <c r="J47" i="1"/>
  <c r="M47" i="1"/>
  <c r="C48" i="1"/>
  <c r="F48" i="1"/>
  <c r="I48" i="1"/>
  <c r="J48" i="1"/>
  <c r="M48" i="1"/>
  <c r="C49" i="1"/>
  <c r="F49" i="1"/>
  <c r="I49" i="1"/>
  <c r="J49" i="1"/>
  <c r="M49" i="1"/>
  <c r="C50" i="1"/>
  <c r="F50" i="1"/>
  <c r="I50" i="1"/>
  <c r="J50" i="1"/>
  <c r="M50" i="1"/>
  <c r="C51" i="1"/>
  <c r="F51" i="1"/>
  <c r="I51" i="1"/>
  <c r="J51" i="1"/>
  <c r="M51" i="1"/>
  <c r="C52" i="1"/>
  <c r="F52" i="1"/>
  <c r="I52" i="1"/>
  <c r="J52" i="1"/>
  <c r="M52" i="1"/>
  <c r="C53" i="1"/>
  <c r="F53" i="1"/>
  <c r="I53" i="1"/>
  <c r="J53" i="1"/>
  <c r="M53" i="1"/>
  <c r="C54" i="1"/>
  <c r="F54" i="1"/>
  <c r="I54" i="1"/>
  <c r="J54" i="1"/>
  <c r="M54" i="1"/>
  <c r="C55" i="1"/>
  <c r="F55" i="1"/>
  <c r="I55" i="1"/>
  <c r="J55" i="1"/>
  <c r="M55" i="1"/>
  <c r="C56" i="1"/>
  <c r="F56" i="1"/>
  <c r="I56" i="1"/>
  <c r="J56" i="1"/>
  <c r="M56" i="1"/>
  <c r="C57" i="1"/>
  <c r="F57" i="1"/>
  <c r="I57" i="1"/>
  <c r="J57" i="1"/>
  <c r="M57" i="1"/>
  <c r="C58" i="1"/>
  <c r="F58" i="1"/>
  <c r="I58" i="1"/>
  <c r="J58" i="1"/>
  <c r="M58" i="1"/>
  <c r="M59" i="1"/>
  <c r="J59" i="1"/>
  <c r="I59" i="1"/>
  <c r="E59" i="1"/>
  <c r="C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C2" i="1"/>
  <c r="F2" i="1"/>
  <c r="I2" i="1"/>
  <c r="C3" i="1"/>
  <c r="F3" i="1"/>
  <c r="I3" i="1"/>
  <c r="C4" i="1"/>
  <c r="F4" i="1"/>
  <c r="I4" i="1"/>
  <c r="C5" i="1"/>
  <c r="F5" i="1"/>
  <c r="I5" i="1"/>
  <c r="C6" i="1"/>
  <c r="F6" i="1"/>
  <c r="I6" i="1"/>
  <c r="C7" i="1"/>
  <c r="F7" i="1"/>
  <c r="I7" i="1"/>
  <c r="C8" i="1"/>
  <c r="F8" i="1"/>
  <c r="I8" i="1"/>
  <c r="C9" i="1"/>
  <c r="F9" i="1"/>
  <c r="I9" i="1"/>
  <c r="C10" i="1"/>
  <c r="F10" i="1"/>
  <c r="I10" i="1"/>
  <c r="C11" i="1"/>
  <c r="F11" i="1"/>
  <c r="I11" i="1"/>
  <c r="C12" i="1"/>
  <c r="F12" i="1"/>
  <c r="I12" i="1"/>
  <c r="C13" i="1"/>
  <c r="F13" i="1"/>
  <c r="I13" i="1"/>
  <c r="C14" i="1"/>
  <c r="F14" i="1"/>
  <c r="I14" i="1"/>
  <c r="C15" i="1"/>
  <c r="F15" i="1"/>
  <c r="I15" i="1"/>
  <c r="C16" i="1"/>
  <c r="F16" i="1"/>
  <c r="I16" i="1"/>
  <c r="C17" i="1"/>
  <c r="F17" i="1"/>
  <c r="I17" i="1"/>
  <c r="C18" i="1"/>
  <c r="F18" i="1"/>
  <c r="I18" i="1"/>
  <c r="C19" i="1"/>
  <c r="F19" i="1"/>
  <c r="I19" i="1"/>
  <c r="C20" i="1"/>
  <c r="F20" i="1"/>
  <c r="I20" i="1"/>
  <c r="C21" i="1"/>
  <c r="F21" i="1"/>
  <c r="I21" i="1"/>
  <c r="C22" i="1"/>
  <c r="F22" i="1"/>
  <c r="I22" i="1"/>
  <c r="C23" i="1"/>
  <c r="F23" i="1"/>
  <c r="I23" i="1"/>
  <c r="C24" i="1"/>
  <c r="F24" i="1"/>
  <c r="I24" i="1"/>
  <c r="C25" i="1"/>
  <c r="F25" i="1"/>
  <c r="I25" i="1"/>
  <c r="I26" i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M2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E26" i="1"/>
  <c r="C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J26" i="1"/>
</calcChain>
</file>

<file path=xl/sharedStrings.xml><?xml version="1.0" encoding="utf-8"?>
<sst xmlns="http://schemas.openxmlformats.org/spreadsheetml/2006/main" count="67" uniqueCount="33">
  <si>
    <t>sp11444r1</t>
  </si>
  <si>
    <t>sp11444r2</t>
  </si>
  <si>
    <t>sp11444r3</t>
  </si>
  <si>
    <t>sp11444r4</t>
  </si>
  <si>
    <t>sp11444r5</t>
  </si>
  <si>
    <t>sp11444r6</t>
  </si>
  <si>
    <t>sp11445r1</t>
  </si>
  <si>
    <t>sp11445r2</t>
  </si>
  <si>
    <t>sp11446r1</t>
  </si>
  <si>
    <t>sp11446r2</t>
  </si>
  <si>
    <t>sp11446r3</t>
  </si>
  <si>
    <t>sp11446r4</t>
  </si>
  <si>
    <t>sp11446r5</t>
  </si>
  <si>
    <t>sp11446r6</t>
  </si>
  <si>
    <t>sp11447r1</t>
  </si>
  <si>
    <t>sp11447r2</t>
  </si>
  <si>
    <t>sp11447r3</t>
  </si>
  <si>
    <t>sp11447r4</t>
  </si>
  <si>
    <t>sp11447r5</t>
  </si>
  <si>
    <t>sp11447r6</t>
  </si>
  <si>
    <t>sp11445r3</t>
  </si>
  <si>
    <t>sp11445r4</t>
  </si>
  <si>
    <t>sp11445r5</t>
  </si>
  <si>
    <t>sp11445r6</t>
  </si>
  <si>
    <t>SigMC files</t>
  </si>
  <si>
    <t>SigMC Events</t>
  </si>
  <si>
    <t>Ntuple Events</t>
  </si>
  <si>
    <t>Ntp Acceptance</t>
  </si>
  <si>
    <t>SP Eff BR</t>
  </si>
  <si>
    <t>Run Proportion</t>
  </si>
  <si>
    <t>Abundance</t>
  </si>
  <si>
    <t>Relative Abundance</t>
  </si>
  <si>
    <t>SigMC Relative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</si>
</sst>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activeCell="N32" sqref="N32"/>
    </sheetView>
  </sheetViews>
  <sheetFormatPr baseColWidth="10" defaultRowHeight="15" x14ac:dyDescent="0"/>
  <cols>
    <col min="3" max="3" width="13.1640625" customWidth="1"/>
    <col min="4" max="4" width="22.33203125" customWidth="1"/>
    <col min="5" max="5" width="12.33203125" customWidth="1"/>
    <col min="6" max="6" width="13.83203125" customWidth="1"/>
    <col min="8" max="8" width="14" customWidth="1"/>
    <col min="10" max="10" width="17.1640625" customWidth="1"/>
  </cols>
  <sheetData>
    <row r="1" spans="1:15">
      <c r="B1" t="s">
        <v>24</v>
      </c>
      <c r="C1" t="s">
        <v>25</v>
      </c>
      <c r="D1" t="s">
        <v>32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>
        <v>230000</v>
      </c>
    </row>
    <row r="2" spans="1:15">
      <c r="A2" t="s">
        <v>0</v>
      </c>
      <c r="B2">
        <v>7</v>
      </c>
      <c r="C2">
        <f>B2*10000</f>
        <v>70000</v>
      </c>
      <c r="D2">
        <f>C2/$C$26</f>
        <v>1.2727272727272728E-2</v>
      </c>
      <c r="E2">
        <v>5453</v>
      </c>
      <c r="F2" s="2">
        <f>E2/C2</f>
        <v>7.7899999999999997E-2</v>
      </c>
      <c r="G2" s="3">
        <v>4.0499999999999998E-4</v>
      </c>
      <c r="H2" s="2">
        <v>4.7890950460799997E-2</v>
      </c>
      <c r="I2" s="3">
        <f>H2*G2*F2</f>
        <v>1.5109355415630095E-6</v>
      </c>
      <c r="J2" s="3">
        <f>I2/$I$26</f>
        <v>1.1440292206086004E-2</v>
      </c>
      <c r="K2" s="2">
        <f>J2*$K$1</f>
        <v>2631.267207399781</v>
      </c>
      <c r="L2" s="2">
        <f>K2/E2</f>
        <v>0.48253570647346067</v>
      </c>
      <c r="M2" s="4">
        <f>FLOOR(K2,1)</f>
        <v>2631</v>
      </c>
      <c r="O2" s="5"/>
    </row>
    <row r="3" spans="1:15">
      <c r="A3" t="s">
        <v>1</v>
      </c>
      <c r="B3">
        <v>20</v>
      </c>
      <c r="C3">
        <f t="shared" ref="C3:C25" si="0">B3*10000</f>
        <v>200000</v>
      </c>
      <c r="D3">
        <f t="shared" ref="D3:D25" si="1">C3/$C$26</f>
        <v>3.6363636363636362E-2</v>
      </c>
      <c r="E3">
        <v>15009</v>
      </c>
      <c r="F3" s="2">
        <f t="shared" ref="F3:F25" si="2">E3/C3</f>
        <v>7.5045000000000001E-2</v>
      </c>
      <c r="G3" s="3">
        <v>4.0499999999999998E-4</v>
      </c>
      <c r="H3" s="2">
        <v>0.14530528565100001</v>
      </c>
      <c r="I3" s="3">
        <f t="shared" ref="I3:I25" si="3">H3*G3*F3</f>
        <v>4.4162962404801147E-6</v>
      </c>
      <c r="J3" s="3">
        <f>I3/$I$26</f>
        <v>3.3438699448069487E-2</v>
      </c>
      <c r="K3" s="2">
        <f t="shared" ref="K3:K25" si="4">J3*$K$1</f>
        <v>7690.9008730559817</v>
      </c>
      <c r="L3" s="2">
        <f t="shared" ref="L3:L25" si="5">K3/E3</f>
        <v>0.5124192733064149</v>
      </c>
      <c r="M3" s="4">
        <f t="shared" ref="M3:M25" si="6">FLOOR(K3,1)</f>
        <v>7690</v>
      </c>
      <c r="O3" s="5"/>
    </row>
    <row r="4" spans="1:15">
      <c r="A4" s="1" t="s">
        <v>2</v>
      </c>
      <c r="B4">
        <v>11</v>
      </c>
      <c r="C4">
        <f t="shared" si="0"/>
        <v>110000</v>
      </c>
      <c r="D4">
        <f t="shared" si="1"/>
        <v>0.02</v>
      </c>
      <c r="E4">
        <v>8831</v>
      </c>
      <c r="F4" s="2">
        <f t="shared" si="2"/>
        <v>8.0281818181818176E-2</v>
      </c>
      <c r="G4" s="3">
        <v>4.0499999999999998E-4</v>
      </c>
      <c r="H4" s="2">
        <v>7.5929806476700001E-2</v>
      </c>
      <c r="I4" s="3">
        <f t="shared" si="3"/>
        <v>2.468792081847943E-6</v>
      </c>
      <c r="J4" s="3">
        <f t="shared" ref="J4:J25" si="7">I4/$I$26</f>
        <v>1.869285752798875E-2</v>
      </c>
      <c r="K4" s="2">
        <f t="shared" si="4"/>
        <v>4299.3572314374123</v>
      </c>
      <c r="L4" s="2">
        <f t="shared" si="5"/>
        <v>0.48684828801238955</v>
      </c>
      <c r="M4" s="4">
        <f t="shared" si="6"/>
        <v>4299</v>
      </c>
      <c r="O4" s="5"/>
    </row>
    <row r="5" spans="1:15">
      <c r="A5" s="1" t="s">
        <v>3</v>
      </c>
      <c r="B5">
        <v>33</v>
      </c>
      <c r="C5">
        <f t="shared" si="0"/>
        <v>330000</v>
      </c>
      <c r="D5">
        <f t="shared" si="1"/>
        <v>0.06</v>
      </c>
      <c r="E5">
        <v>24500</v>
      </c>
      <c r="F5" s="2">
        <f t="shared" si="2"/>
        <v>7.4242424242424249E-2</v>
      </c>
      <c r="G5" s="3">
        <v>4.0499999999999998E-4</v>
      </c>
      <c r="H5" s="2">
        <v>0.23657892849000001</v>
      </c>
      <c r="I5" s="3">
        <f t="shared" si="3"/>
        <v>7.1134982361879546E-6</v>
      </c>
      <c r="J5" s="3">
        <f t="shared" si="7"/>
        <v>5.3860999487299326E-2</v>
      </c>
      <c r="K5" s="2">
        <f t="shared" si="4"/>
        <v>12388.029882078845</v>
      </c>
      <c r="L5" s="2">
        <f t="shared" si="5"/>
        <v>0.50563387273791205</v>
      </c>
      <c r="M5" s="4">
        <f t="shared" si="6"/>
        <v>12388</v>
      </c>
      <c r="O5" s="5"/>
    </row>
    <row r="6" spans="1:15">
      <c r="A6" s="1" t="s">
        <v>4</v>
      </c>
      <c r="B6">
        <v>45</v>
      </c>
      <c r="C6">
        <f t="shared" si="0"/>
        <v>450000</v>
      </c>
      <c r="D6">
        <f t="shared" si="1"/>
        <v>8.1818181818181818E-2</v>
      </c>
      <c r="E6">
        <v>30837</v>
      </c>
      <c r="F6" s="2">
        <f t="shared" si="2"/>
        <v>6.8526666666666666E-2</v>
      </c>
      <c r="G6" s="3">
        <v>4.0499999999999998E-4</v>
      </c>
      <c r="H6" s="2">
        <v>0.31341623451400002</v>
      </c>
      <c r="I6" s="3">
        <f t="shared" si="3"/>
        <v>8.6983347813373962E-6</v>
      </c>
      <c r="J6" s="3">
        <f t="shared" si="7"/>
        <v>6.5860845064191084E-2</v>
      </c>
      <c r="K6" s="2">
        <f t="shared" si="4"/>
        <v>15147.99436476395</v>
      </c>
      <c r="L6" s="2">
        <f t="shared" si="5"/>
        <v>0.49122788743275775</v>
      </c>
      <c r="M6" s="4">
        <f t="shared" si="6"/>
        <v>15147</v>
      </c>
      <c r="O6" s="5"/>
    </row>
    <row r="7" spans="1:15">
      <c r="A7" s="1" t="s">
        <v>5</v>
      </c>
      <c r="B7">
        <v>27</v>
      </c>
      <c r="C7">
        <f t="shared" si="0"/>
        <v>270000</v>
      </c>
      <c r="D7">
        <f t="shared" si="1"/>
        <v>4.9090909090909088E-2</v>
      </c>
      <c r="E7">
        <v>18522</v>
      </c>
      <c r="F7" s="2">
        <f t="shared" si="2"/>
        <v>6.8599999999999994E-2</v>
      </c>
      <c r="G7" s="3">
        <v>4.0499999999999998E-4</v>
      </c>
      <c r="H7" s="2">
        <v>0.18087879440599999</v>
      </c>
      <c r="I7" s="3">
        <f t="shared" si="3"/>
        <v>5.0253555449818974E-6</v>
      </c>
      <c r="J7" s="3">
        <f t="shared" si="7"/>
        <v>3.8050290229187746E-2</v>
      </c>
      <c r="K7" s="2">
        <f t="shared" si="4"/>
        <v>8751.5667527131809</v>
      </c>
      <c r="L7" s="2">
        <f t="shared" si="5"/>
        <v>0.4724957754407289</v>
      </c>
      <c r="M7" s="4">
        <f t="shared" si="6"/>
        <v>8751</v>
      </c>
      <c r="O7" s="5"/>
    </row>
    <row r="8" spans="1:15">
      <c r="A8" s="1" t="s">
        <v>6</v>
      </c>
      <c r="B8">
        <v>6</v>
      </c>
      <c r="C8">
        <f t="shared" si="0"/>
        <v>60000</v>
      </c>
      <c r="D8">
        <f t="shared" si="1"/>
        <v>1.090909090909091E-2</v>
      </c>
      <c r="E8">
        <v>4090</v>
      </c>
      <c r="F8" s="2">
        <f t="shared" si="2"/>
        <v>6.8166666666666667E-2</v>
      </c>
      <c r="G8" s="3">
        <v>5.5230000000000003E-4</v>
      </c>
      <c r="H8" s="2">
        <v>4.7890950460799997E-2</v>
      </c>
      <c r="I8" s="3">
        <f t="shared" si="3"/>
        <v>1.8030200538759059E-6</v>
      </c>
      <c r="J8" s="3">
        <f t="shared" si="7"/>
        <v>1.3651857211880336E-2</v>
      </c>
      <c r="K8" s="2">
        <f t="shared" si="4"/>
        <v>3139.9271587324774</v>
      </c>
      <c r="L8" s="2">
        <f t="shared" si="5"/>
        <v>0.76770835176833185</v>
      </c>
      <c r="M8" s="4">
        <f t="shared" si="6"/>
        <v>3139</v>
      </c>
      <c r="O8" s="5"/>
    </row>
    <row r="9" spans="1:15">
      <c r="A9" s="1" t="s">
        <v>7</v>
      </c>
      <c r="B9">
        <v>19</v>
      </c>
      <c r="C9">
        <f t="shared" si="0"/>
        <v>190000</v>
      </c>
      <c r="D9">
        <f t="shared" si="1"/>
        <v>3.4545454545454546E-2</v>
      </c>
      <c r="E9">
        <v>12498</v>
      </c>
      <c r="F9" s="2">
        <f t="shared" si="2"/>
        <v>6.5778947368421048E-2</v>
      </c>
      <c r="G9" s="3">
        <v>5.5230000000000003E-4</v>
      </c>
      <c r="H9" s="2">
        <v>0.14530528565100001</v>
      </c>
      <c r="I9" s="3">
        <f t="shared" si="3"/>
        <v>5.2788992715503224E-6</v>
      </c>
      <c r="J9" s="3">
        <f t="shared" si="7"/>
        <v>3.9970037458088171E-2</v>
      </c>
      <c r="K9" s="2">
        <f t="shared" si="4"/>
        <v>9193.1086153602791</v>
      </c>
      <c r="L9" s="2">
        <f t="shared" si="5"/>
        <v>0.73556637984959827</v>
      </c>
      <c r="M9" s="4">
        <f t="shared" si="6"/>
        <v>9193</v>
      </c>
      <c r="O9" s="5"/>
    </row>
    <row r="10" spans="1:15">
      <c r="A10" s="1" t="s">
        <v>20</v>
      </c>
      <c r="B10">
        <v>9</v>
      </c>
      <c r="C10">
        <f t="shared" si="0"/>
        <v>90000</v>
      </c>
      <c r="D10">
        <f t="shared" si="1"/>
        <v>1.6363636363636365E-2</v>
      </c>
      <c r="E10">
        <v>6376</v>
      </c>
      <c r="F10" s="2">
        <f t="shared" si="2"/>
        <v>7.0844444444444446E-2</v>
      </c>
      <c r="G10" s="3">
        <v>5.5230000000000003E-4</v>
      </c>
      <c r="H10" s="2">
        <v>7.5929806476700001E-2</v>
      </c>
      <c r="I10" s="3">
        <f t="shared" si="3"/>
        <v>2.9709348975390125E-6</v>
      </c>
      <c r="J10" s="3">
        <f t="shared" si="7"/>
        <v>2.2494912865670444E-2</v>
      </c>
      <c r="K10" s="2">
        <f t="shared" si="4"/>
        <v>5173.8299591042023</v>
      </c>
      <c r="L10" s="2">
        <f t="shared" si="5"/>
        <v>0.81145388317192635</v>
      </c>
      <c r="M10" s="4">
        <f t="shared" si="6"/>
        <v>5173</v>
      </c>
      <c r="O10" s="5"/>
    </row>
    <row r="11" spans="1:15">
      <c r="A11" s="1" t="s">
        <v>21</v>
      </c>
      <c r="B11">
        <v>32</v>
      </c>
      <c r="C11">
        <f t="shared" si="0"/>
        <v>320000</v>
      </c>
      <c r="D11">
        <f t="shared" si="1"/>
        <v>5.8181818181818182E-2</v>
      </c>
      <c r="E11">
        <v>20652</v>
      </c>
      <c r="F11" s="2">
        <f t="shared" si="2"/>
        <v>6.4537499999999998E-2</v>
      </c>
      <c r="G11" s="3">
        <v>5.5230000000000003E-4</v>
      </c>
      <c r="H11" s="2">
        <v>0.23657892849000001</v>
      </c>
      <c r="I11" s="3">
        <f t="shared" si="3"/>
        <v>8.4326338175569289E-6</v>
      </c>
      <c r="J11" s="3">
        <f t="shared" si="7"/>
        <v>6.3849047352461594E-2</v>
      </c>
      <c r="K11" s="2">
        <f t="shared" si="4"/>
        <v>14685.280891066166</v>
      </c>
      <c r="L11" s="2">
        <f t="shared" si="5"/>
        <v>0.71108274700107332</v>
      </c>
      <c r="M11" s="4">
        <f t="shared" si="6"/>
        <v>14685</v>
      </c>
      <c r="O11" s="5"/>
    </row>
    <row r="12" spans="1:15">
      <c r="A12" s="1" t="s">
        <v>22</v>
      </c>
      <c r="B12">
        <v>46</v>
      </c>
      <c r="C12">
        <f t="shared" si="0"/>
        <v>460000</v>
      </c>
      <c r="D12">
        <f t="shared" si="1"/>
        <v>8.3636363636363634E-2</v>
      </c>
      <c r="E12">
        <v>26871</v>
      </c>
      <c r="F12" s="2">
        <f t="shared" si="2"/>
        <v>5.8415217391304348E-2</v>
      </c>
      <c r="G12" s="3">
        <v>5.5230000000000003E-4</v>
      </c>
      <c r="H12" s="2">
        <v>0.31341623451400002</v>
      </c>
      <c r="I12" s="3">
        <f t="shared" si="3"/>
        <v>1.0111661648392764E-5</v>
      </c>
      <c r="J12" s="3">
        <f t="shared" si="7"/>
        <v>7.6562077444428389E-2</v>
      </c>
      <c r="K12" s="2">
        <f t="shared" si="4"/>
        <v>17609.27781221853</v>
      </c>
      <c r="L12" s="2">
        <f t="shared" si="5"/>
        <v>0.65532647881428041</v>
      </c>
      <c r="M12" s="4">
        <f t="shared" si="6"/>
        <v>17609</v>
      </c>
      <c r="O12" s="5"/>
    </row>
    <row r="13" spans="1:15">
      <c r="A13" s="1" t="s">
        <v>23</v>
      </c>
      <c r="B13">
        <v>23</v>
      </c>
      <c r="C13">
        <f t="shared" si="0"/>
        <v>230000</v>
      </c>
      <c r="D13">
        <f t="shared" si="1"/>
        <v>4.1818181818181817E-2</v>
      </c>
      <c r="E13">
        <v>13143</v>
      </c>
      <c r="F13" s="2">
        <f t="shared" si="2"/>
        <v>5.7143478260869567E-2</v>
      </c>
      <c r="G13" s="3">
        <v>5.5230000000000003E-4</v>
      </c>
      <c r="H13" s="2">
        <v>0.18087879440599999</v>
      </c>
      <c r="I13" s="3">
        <f t="shared" si="3"/>
        <v>5.7085968007441372E-6</v>
      </c>
      <c r="J13" s="3">
        <f t="shared" si="7"/>
        <v>4.3223561621749798E-2</v>
      </c>
      <c r="K13" s="2">
        <f t="shared" si="4"/>
        <v>9941.419173002454</v>
      </c>
      <c r="L13" s="2">
        <f t="shared" si="5"/>
        <v>0.7564041065968542</v>
      </c>
      <c r="M13" s="4">
        <f t="shared" si="6"/>
        <v>9941</v>
      </c>
      <c r="O13" s="5"/>
    </row>
    <row r="14" spans="1:15">
      <c r="A14" s="1" t="s">
        <v>8</v>
      </c>
      <c r="B14">
        <v>6</v>
      </c>
      <c r="C14">
        <f t="shared" si="0"/>
        <v>60000</v>
      </c>
      <c r="D14">
        <f t="shared" si="1"/>
        <v>1.090909090909091E-2</v>
      </c>
      <c r="E14">
        <v>5776</v>
      </c>
      <c r="F14" s="2">
        <f t="shared" si="2"/>
        <v>9.6266666666666667E-2</v>
      </c>
      <c r="G14" s="3">
        <v>1.8699999999999999E-4</v>
      </c>
      <c r="H14" s="2">
        <v>4.7890950460799997E-2</v>
      </c>
      <c r="I14" s="3">
        <f t="shared" si="3"/>
        <v>8.6212650473526004E-7</v>
      </c>
      <c r="J14" s="3">
        <f t="shared" si="7"/>
        <v>6.5277299139975611E-3</v>
      </c>
      <c r="K14" s="2">
        <f t="shared" si="4"/>
        <v>1501.377880219439</v>
      </c>
      <c r="L14" s="2">
        <f t="shared" si="5"/>
        <v>0.25993384352829624</v>
      </c>
      <c r="M14" s="4">
        <f t="shared" si="6"/>
        <v>1501</v>
      </c>
      <c r="O14" s="5"/>
    </row>
    <row r="15" spans="1:15">
      <c r="A15" s="1" t="s">
        <v>9</v>
      </c>
      <c r="B15">
        <v>19</v>
      </c>
      <c r="C15">
        <f t="shared" si="0"/>
        <v>190000</v>
      </c>
      <c r="D15">
        <f t="shared" si="1"/>
        <v>3.4545454545454546E-2</v>
      </c>
      <c r="E15">
        <v>17666</v>
      </c>
      <c r="F15" s="2">
        <f t="shared" si="2"/>
        <v>9.297894736842105E-2</v>
      </c>
      <c r="G15" s="3">
        <v>1.8699999999999999E-4</v>
      </c>
      <c r="H15" s="2">
        <v>0.14530528565100001</v>
      </c>
      <c r="I15" s="3">
        <f t="shared" si="3"/>
        <v>2.5264321787898732E-6</v>
      </c>
      <c r="J15" s="3">
        <f t="shared" si="7"/>
        <v>1.9129288820829118E-2</v>
      </c>
      <c r="K15" s="2">
        <f t="shared" si="4"/>
        <v>4399.7364287906967</v>
      </c>
      <c r="L15" s="2">
        <f t="shared" si="5"/>
        <v>0.24905108280259802</v>
      </c>
      <c r="M15" s="4">
        <f t="shared" si="6"/>
        <v>4399</v>
      </c>
      <c r="O15" s="5"/>
    </row>
    <row r="16" spans="1:15">
      <c r="A16" s="1" t="s">
        <v>10</v>
      </c>
      <c r="B16">
        <v>10</v>
      </c>
      <c r="C16">
        <f t="shared" si="0"/>
        <v>100000</v>
      </c>
      <c r="D16">
        <f t="shared" si="1"/>
        <v>1.8181818181818181E-2</v>
      </c>
      <c r="E16">
        <v>9546</v>
      </c>
      <c r="F16" s="2">
        <f t="shared" si="2"/>
        <v>9.5460000000000003E-2</v>
      </c>
      <c r="G16" s="3">
        <v>1.8699999999999999E-4</v>
      </c>
      <c r="H16" s="2">
        <v>7.5929806476700001E-2</v>
      </c>
      <c r="I16" s="3">
        <f t="shared" si="3"/>
        <v>1.3554244940117012E-6</v>
      </c>
      <c r="J16" s="3">
        <f t="shared" si="7"/>
        <v>1.0262815221580698E-2</v>
      </c>
      <c r="K16" s="2">
        <f t="shared" si="4"/>
        <v>2360.4475009635607</v>
      </c>
      <c r="L16" s="2">
        <f t="shared" si="5"/>
        <v>0.24727084652876186</v>
      </c>
      <c r="M16" s="4">
        <f t="shared" si="6"/>
        <v>2360</v>
      </c>
      <c r="O16" s="5"/>
    </row>
    <row r="17" spans="1:15">
      <c r="A17" s="1" t="s">
        <v>11</v>
      </c>
      <c r="B17">
        <v>34</v>
      </c>
      <c r="C17">
        <f t="shared" si="0"/>
        <v>340000</v>
      </c>
      <c r="D17">
        <f t="shared" si="1"/>
        <v>6.1818181818181821E-2</v>
      </c>
      <c r="E17">
        <v>29931</v>
      </c>
      <c r="F17" s="2">
        <f t="shared" si="2"/>
        <v>8.8032352941176464E-2</v>
      </c>
      <c r="G17" s="3">
        <v>1.8699999999999999E-4</v>
      </c>
      <c r="H17" s="2">
        <v>0.23657892849000001</v>
      </c>
      <c r="I17" s="3">
        <f t="shared" si="3"/>
        <v>3.8945741497488043E-6</v>
      </c>
      <c r="J17" s="3">
        <f t="shared" si="7"/>
        <v>2.9488396470775068E-2</v>
      </c>
      <c r="K17" s="2">
        <f t="shared" si="4"/>
        <v>6782.3311882782655</v>
      </c>
      <c r="L17" s="2">
        <f t="shared" si="5"/>
        <v>0.22659888370847167</v>
      </c>
      <c r="M17" s="4">
        <f t="shared" si="6"/>
        <v>6782</v>
      </c>
      <c r="O17" s="5"/>
    </row>
    <row r="18" spans="1:15">
      <c r="A18" s="1" t="s">
        <v>12</v>
      </c>
      <c r="B18">
        <v>42</v>
      </c>
      <c r="C18">
        <f t="shared" si="0"/>
        <v>420000</v>
      </c>
      <c r="D18">
        <f t="shared" si="1"/>
        <v>7.636363636363637E-2</v>
      </c>
      <c r="E18">
        <v>35733</v>
      </c>
      <c r="F18" s="2">
        <f t="shared" si="2"/>
        <v>8.5078571428571434E-2</v>
      </c>
      <c r="G18" s="3">
        <v>1.8699999999999999E-4</v>
      </c>
      <c r="H18" s="2">
        <v>0.31341623451400002</v>
      </c>
      <c r="I18" s="3">
        <f t="shared" si="3"/>
        <v>4.9863560275599964E-6</v>
      </c>
      <c r="J18" s="3">
        <f t="shared" si="7"/>
        <v>3.7754999091392849E-2</v>
      </c>
      <c r="K18" s="2">
        <f t="shared" si="4"/>
        <v>8683.6497910203561</v>
      </c>
      <c r="L18" s="2">
        <f t="shared" si="5"/>
        <v>0.24301485436488277</v>
      </c>
      <c r="M18" s="4">
        <f t="shared" si="6"/>
        <v>8683</v>
      </c>
      <c r="O18" s="5"/>
    </row>
    <row r="19" spans="1:15">
      <c r="A19" s="1" t="s">
        <v>13</v>
      </c>
      <c r="B19">
        <v>26</v>
      </c>
      <c r="C19">
        <f t="shared" si="0"/>
        <v>260000</v>
      </c>
      <c r="D19">
        <f t="shared" si="1"/>
        <v>4.7272727272727272E-2</v>
      </c>
      <c r="E19">
        <v>21426</v>
      </c>
      <c r="F19" s="2">
        <f t="shared" si="2"/>
        <v>8.2407692307692307E-2</v>
      </c>
      <c r="G19" s="3">
        <v>1.8699999999999999E-4</v>
      </c>
      <c r="H19" s="2">
        <v>0.18087879440599999</v>
      </c>
      <c r="I19" s="3">
        <f t="shared" si="3"/>
        <v>2.7873853544320484E-6</v>
      </c>
      <c r="J19" s="3">
        <f t="shared" si="7"/>
        <v>2.1105137888728E-2</v>
      </c>
      <c r="K19" s="2">
        <f t="shared" si="4"/>
        <v>4854.1817144074403</v>
      </c>
      <c r="L19" s="2">
        <f t="shared" si="5"/>
        <v>0.22655566668568283</v>
      </c>
      <c r="M19" s="4">
        <f t="shared" si="6"/>
        <v>4854</v>
      </c>
      <c r="O19" s="5"/>
    </row>
    <row r="20" spans="1:15">
      <c r="A20" s="1" t="s">
        <v>14</v>
      </c>
      <c r="B20">
        <v>7</v>
      </c>
      <c r="C20">
        <f t="shared" si="0"/>
        <v>70000</v>
      </c>
      <c r="D20">
        <f t="shared" si="1"/>
        <v>1.2727272727272728E-2</v>
      </c>
      <c r="E20">
        <v>6120</v>
      </c>
      <c r="F20" s="2">
        <f t="shared" si="2"/>
        <v>8.7428571428571425E-2</v>
      </c>
      <c r="G20" s="3">
        <v>6.6870000000000005E-4</v>
      </c>
      <c r="H20" s="2">
        <v>4.7890950460799997E-2</v>
      </c>
      <c r="I20" s="3">
        <f t="shared" si="3"/>
        <v>2.7998718981085456E-6</v>
      </c>
      <c r="J20" s="3">
        <f t="shared" si="7"/>
        <v>2.1199681768578369E-2</v>
      </c>
      <c r="K20" s="2">
        <f t="shared" si="4"/>
        <v>4875.9268067730245</v>
      </c>
      <c r="L20" s="2">
        <f t="shared" si="5"/>
        <v>0.79672006646618043</v>
      </c>
      <c r="M20" s="4">
        <f t="shared" si="6"/>
        <v>4875</v>
      </c>
      <c r="O20" s="5"/>
    </row>
    <row r="21" spans="1:15">
      <c r="A21" s="1" t="s">
        <v>15</v>
      </c>
      <c r="B21">
        <v>17</v>
      </c>
      <c r="C21">
        <f t="shared" si="0"/>
        <v>170000</v>
      </c>
      <c r="D21">
        <f t="shared" si="1"/>
        <v>3.090909090909091E-2</v>
      </c>
      <c r="E21">
        <v>14357</v>
      </c>
      <c r="F21" s="2">
        <f t="shared" si="2"/>
        <v>8.4452941176470592E-2</v>
      </c>
      <c r="G21" s="3">
        <v>6.6870000000000005E-4</v>
      </c>
      <c r="H21" s="2">
        <v>0.14530528565100001</v>
      </c>
      <c r="I21" s="3">
        <f t="shared" si="3"/>
        <v>8.2059244605842595E-6</v>
      </c>
      <c r="J21" s="3">
        <f t="shared" si="7"/>
        <v>6.2132480882036129E-2</v>
      </c>
      <c r="K21" s="2">
        <f t="shared" si="4"/>
        <v>14290.47060286831</v>
      </c>
      <c r="L21" s="2">
        <f t="shared" si="5"/>
        <v>0.99536606553376827</v>
      </c>
      <c r="M21" s="4">
        <f t="shared" si="6"/>
        <v>14290</v>
      </c>
      <c r="O21" s="5"/>
    </row>
    <row r="22" spans="1:15">
      <c r="A22" s="1" t="s">
        <v>16</v>
      </c>
      <c r="B22">
        <v>9</v>
      </c>
      <c r="C22">
        <f t="shared" si="0"/>
        <v>90000</v>
      </c>
      <c r="D22">
        <f t="shared" si="1"/>
        <v>1.6363636363636365E-2</v>
      </c>
      <c r="E22">
        <v>7848</v>
      </c>
      <c r="F22" s="2">
        <f t="shared" si="2"/>
        <v>8.72E-2</v>
      </c>
      <c r="G22" s="3">
        <v>6.6870000000000005E-4</v>
      </c>
      <c r="H22" s="2">
        <v>7.5929806476700001E-2</v>
      </c>
      <c r="I22" s="3">
        <f t="shared" si="3"/>
        <v>4.4275156107325226E-6</v>
      </c>
      <c r="J22" s="3">
        <f t="shared" si="7"/>
        <v>3.3523648719911377E-2</v>
      </c>
      <c r="K22" s="2">
        <f t="shared" si="4"/>
        <v>7710.439205579617</v>
      </c>
      <c r="L22" s="2">
        <f t="shared" si="5"/>
        <v>0.98247186615438542</v>
      </c>
      <c r="M22" s="4">
        <f t="shared" si="6"/>
        <v>7710</v>
      </c>
      <c r="O22" s="5"/>
    </row>
    <row r="23" spans="1:15">
      <c r="A23" s="1" t="s">
        <v>17</v>
      </c>
      <c r="B23">
        <v>31</v>
      </c>
      <c r="C23">
        <f t="shared" si="0"/>
        <v>310000</v>
      </c>
      <c r="D23">
        <f t="shared" si="1"/>
        <v>5.6363636363636366E-2</v>
      </c>
      <c r="E23">
        <v>24604</v>
      </c>
      <c r="F23" s="2">
        <f t="shared" si="2"/>
        <v>7.9367741935483876E-2</v>
      </c>
      <c r="G23" s="3">
        <v>6.6870000000000005E-4</v>
      </c>
      <c r="H23" s="2">
        <v>0.23657892849000001</v>
      </c>
      <c r="I23" s="3">
        <f t="shared" si="3"/>
        <v>1.2556002924377405E-5</v>
      </c>
      <c r="J23" s="3">
        <f t="shared" si="7"/>
        <v>9.5069801751273178E-2</v>
      </c>
      <c r="K23" s="2">
        <f t="shared" si="4"/>
        <v>21866.05440279283</v>
      </c>
      <c r="L23" s="2">
        <f t="shared" si="5"/>
        <v>0.88871949287891516</v>
      </c>
      <c r="M23" s="4">
        <f t="shared" si="6"/>
        <v>21866</v>
      </c>
      <c r="O23" s="5"/>
    </row>
    <row r="24" spans="1:15">
      <c r="A24" s="1" t="s">
        <v>18</v>
      </c>
      <c r="B24">
        <v>46</v>
      </c>
      <c r="C24">
        <f t="shared" si="0"/>
        <v>460000</v>
      </c>
      <c r="D24">
        <f t="shared" si="1"/>
        <v>8.3636363636363634E-2</v>
      </c>
      <c r="E24">
        <v>34186</v>
      </c>
      <c r="F24" s="2">
        <f t="shared" si="2"/>
        <v>7.4317391304347821E-2</v>
      </c>
      <c r="G24" s="3">
        <v>6.6870000000000005E-4</v>
      </c>
      <c r="H24" s="2">
        <v>0.31341623451400002</v>
      </c>
      <c r="I24" s="3">
        <f t="shared" si="3"/>
        <v>1.5575545590789197E-5</v>
      </c>
      <c r="J24" s="3">
        <f t="shared" si="7"/>
        <v>0.11793275618065933</v>
      </c>
      <c r="K24" s="2">
        <f t="shared" si="4"/>
        <v>27124.533921551647</v>
      </c>
      <c r="L24" s="2">
        <f t="shared" si="5"/>
        <v>0.79343982687508474</v>
      </c>
      <c r="M24" s="4">
        <f t="shared" si="6"/>
        <v>27124</v>
      </c>
      <c r="O24" s="5"/>
    </row>
    <row r="25" spans="1:15">
      <c r="A25" s="1" t="s">
        <v>19</v>
      </c>
      <c r="B25">
        <v>25</v>
      </c>
      <c r="C25">
        <f t="shared" si="0"/>
        <v>250000</v>
      </c>
      <c r="D25">
        <f t="shared" si="1"/>
        <v>4.5454545454545456E-2</v>
      </c>
      <c r="E25">
        <v>17683</v>
      </c>
      <c r="F25" s="2">
        <f t="shared" si="2"/>
        <v>7.0732000000000003E-2</v>
      </c>
      <c r="G25" s="3">
        <v>6.6870000000000005E-4</v>
      </c>
      <c r="H25" s="2">
        <v>0.18087879440599999</v>
      </c>
      <c r="I25" s="3">
        <f t="shared" si="3"/>
        <v>8.5552935590181757E-6</v>
      </c>
      <c r="J25" s="3">
        <f t="shared" si="7"/>
        <v>6.4777785373137178E-2</v>
      </c>
      <c r="K25" s="2">
        <f t="shared" si="4"/>
        <v>14898.890635821552</v>
      </c>
      <c r="L25" s="2">
        <f t="shared" si="5"/>
        <v>0.84255446676590806</v>
      </c>
      <c r="M25" s="4">
        <f t="shared" si="6"/>
        <v>14898</v>
      </c>
      <c r="O25" s="5"/>
    </row>
    <row r="26" spans="1:15">
      <c r="C26">
        <f>SUM(C2:C25)</f>
        <v>5500000</v>
      </c>
      <c r="E26">
        <f>SUM(E2:E25)</f>
        <v>411658</v>
      </c>
      <c r="I26" s="3">
        <f>SUM(I2:I25)</f>
        <v>1.3207141166894518E-4</v>
      </c>
      <c r="J26" s="3">
        <f>SUM(J2:J25)</f>
        <v>1.0000000000000002</v>
      </c>
      <c r="M26" s="4">
        <f>SUM(M2:M25)</f>
        <v>229988</v>
      </c>
    </row>
    <row r="28" spans="1:15">
      <c r="O28" t="s">
        <v>31</v>
      </c>
    </row>
    <row r="29" spans="1:15">
      <c r="O29">
        <v>1.1440292206086004E-2</v>
      </c>
    </row>
    <row r="30" spans="1:15">
      <c r="O30">
        <v>3.3438699448069487E-2</v>
      </c>
    </row>
    <row r="31" spans="1:15">
      <c r="O31">
        <v>1.869285752798875E-2</v>
      </c>
    </row>
    <row r="32" spans="1:15">
      <c r="O32">
        <v>5.3860999487299326E-2</v>
      </c>
    </row>
    <row r="33" spans="1:15">
      <c r="O33">
        <v>6.5860845064191084E-2</v>
      </c>
    </row>
    <row r="34" spans="1:15">
      <c r="B34" t="s">
        <v>24</v>
      </c>
      <c r="C34" t="s">
        <v>25</v>
      </c>
      <c r="D34" t="s">
        <v>32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 t="s">
        <v>31</v>
      </c>
      <c r="K34">
        <v>440000</v>
      </c>
      <c r="O34">
        <v>3.8050290229187746E-2</v>
      </c>
    </row>
    <row r="35" spans="1:15">
      <c r="A35" t="s">
        <v>0</v>
      </c>
      <c r="B35">
        <f>B2*2</f>
        <v>14</v>
      </c>
      <c r="C35">
        <f>B35*10000</f>
        <v>140000</v>
      </c>
      <c r="D35">
        <f>C35/$C$59</f>
        <v>1.2727272727272728E-2</v>
      </c>
      <c r="E35">
        <v>11140</v>
      </c>
      <c r="F35" s="2">
        <f>E35/C35</f>
        <v>7.9571428571428571E-2</v>
      </c>
      <c r="G35" s="3">
        <v>4.0499999999999998E-4</v>
      </c>
      <c r="H35" s="2">
        <v>4.7890950460799997E-2</v>
      </c>
      <c r="I35" s="3">
        <f>H35*G35*F35</f>
        <v>1.5433542942427953E-6</v>
      </c>
      <c r="J35" s="3">
        <f>I35/$I$26</f>
        <v>1.1685756021987719E-2</v>
      </c>
      <c r="K35" s="2">
        <f>O29*$K$34</f>
        <v>5033.7285706778412</v>
      </c>
      <c r="L35" s="2">
        <f>K35/E35</f>
        <v>0.45186073345402522</v>
      </c>
      <c r="M35" s="4">
        <f>FLOOR(K35,1)</f>
        <v>5033</v>
      </c>
      <c r="O35">
        <v>1.3651857211880336E-2</v>
      </c>
    </row>
    <row r="36" spans="1:15">
      <c r="A36" t="s">
        <v>1</v>
      </c>
      <c r="B36">
        <f t="shared" ref="B36:B58" si="8">B3*2</f>
        <v>40</v>
      </c>
      <c r="C36">
        <f t="shared" ref="C36:C58" si="9">B36*10000</f>
        <v>400000</v>
      </c>
      <c r="D36">
        <f t="shared" ref="D36:D58" si="10">C36/$C$59</f>
        <v>3.6363636363636362E-2</v>
      </c>
      <c r="E36">
        <v>30533</v>
      </c>
      <c r="F36" s="2">
        <f t="shared" ref="F36:F58" si="11">E36/C36</f>
        <v>7.6332499999999998E-2</v>
      </c>
      <c r="G36" s="3">
        <v>4.0499999999999998E-4</v>
      </c>
      <c r="H36" s="2">
        <v>0.14530528565100001</v>
      </c>
      <c r="I36" s="3">
        <f t="shared" ref="I36:I58" si="12">H36*G36*F36</f>
        <v>4.4920638653667579E-6</v>
      </c>
      <c r="J36" s="3">
        <f>I36/$I$26</f>
        <v>3.401238624318427E-2</v>
      </c>
      <c r="K36" s="2">
        <f t="shared" ref="K36:K58" si="13">O30*$K$34</f>
        <v>14713.027757150574</v>
      </c>
      <c r="L36" s="2">
        <f t="shared" ref="L36:L58" si="14">K36/E36</f>
        <v>0.48187298192613154</v>
      </c>
      <c r="M36" s="4">
        <f t="shared" ref="M36:M58" si="15">FLOOR(K36,1)</f>
        <v>14713</v>
      </c>
      <c r="O36">
        <v>3.9970037458088171E-2</v>
      </c>
    </row>
    <row r="37" spans="1:15">
      <c r="A37" s="1" t="s">
        <v>2</v>
      </c>
      <c r="B37">
        <f t="shared" si="8"/>
        <v>22</v>
      </c>
      <c r="C37">
        <f t="shared" si="9"/>
        <v>220000</v>
      </c>
      <c r="D37">
        <f t="shared" si="10"/>
        <v>0.02</v>
      </c>
      <c r="E37">
        <v>17320</v>
      </c>
      <c r="F37" s="2">
        <f t="shared" si="11"/>
        <v>7.8727272727272729E-2</v>
      </c>
      <c r="G37" s="3">
        <v>4.0499999999999998E-4</v>
      </c>
      <c r="H37" s="2">
        <v>7.5929806476700001E-2</v>
      </c>
      <c r="I37" s="3">
        <f t="shared" si="12"/>
        <v>2.4209873659611808E-6</v>
      </c>
      <c r="J37" s="3">
        <f t="shared" ref="J37:J58" si="16">I37/$I$26</f>
        <v>1.8330896409509974E-2</v>
      </c>
      <c r="K37" s="2">
        <f t="shared" si="13"/>
        <v>8224.8573123150509</v>
      </c>
      <c r="L37" s="2">
        <f t="shared" si="14"/>
        <v>0.47487628823989902</v>
      </c>
      <c r="M37" s="4">
        <f t="shared" si="15"/>
        <v>8224</v>
      </c>
      <c r="O37">
        <v>2.2494912865670444E-2</v>
      </c>
    </row>
    <row r="38" spans="1:15">
      <c r="A38" s="1" t="s">
        <v>3</v>
      </c>
      <c r="B38">
        <f t="shared" si="8"/>
        <v>66</v>
      </c>
      <c r="C38">
        <f t="shared" si="9"/>
        <v>660000</v>
      </c>
      <c r="D38">
        <f t="shared" si="10"/>
        <v>0.06</v>
      </c>
      <c r="E38">
        <v>47866</v>
      </c>
      <c r="F38" s="2">
        <f t="shared" si="11"/>
        <v>7.2524242424242422E-2</v>
      </c>
      <c r="G38" s="3">
        <v>4.0499999999999998E-4</v>
      </c>
      <c r="H38" s="2">
        <v>0.23657892849000001</v>
      </c>
      <c r="I38" s="3">
        <f t="shared" si="12"/>
        <v>6.9488715627218894E-6</v>
      </c>
      <c r="J38" s="3">
        <f t="shared" si="16"/>
        <v>5.2614502070593247E-2</v>
      </c>
      <c r="K38" s="2">
        <f t="shared" si="13"/>
        <v>23698.839774411703</v>
      </c>
      <c r="L38" s="2">
        <f t="shared" si="14"/>
        <v>0.4951080051479485</v>
      </c>
      <c r="M38" s="4">
        <f t="shared" si="15"/>
        <v>23698</v>
      </c>
      <c r="O38">
        <v>6.3849047352461594E-2</v>
      </c>
    </row>
    <row r="39" spans="1:15">
      <c r="A39" s="1" t="s">
        <v>4</v>
      </c>
      <c r="B39">
        <f t="shared" si="8"/>
        <v>90</v>
      </c>
      <c r="C39">
        <f t="shared" si="9"/>
        <v>900000</v>
      </c>
      <c r="D39">
        <f t="shared" si="10"/>
        <v>8.1818181818181818E-2</v>
      </c>
      <c r="E39">
        <v>62194</v>
      </c>
      <c r="F39" s="2">
        <f t="shared" si="11"/>
        <v>6.9104444444444441E-2</v>
      </c>
      <c r="G39" s="3">
        <v>4.0499999999999998E-4</v>
      </c>
      <c r="H39" s="2">
        <v>0.31341623451400002</v>
      </c>
      <c r="I39" s="3">
        <f t="shared" si="12"/>
        <v>8.771674180213671E-6</v>
      </c>
      <c r="J39" s="3">
        <f t="shared" si="16"/>
        <v>6.6416146154332445E-2</v>
      </c>
      <c r="K39" s="2">
        <f t="shared" si="13"/>
        <v>28978.771828244076</v>
      </c>
      <c r="L39" s="2">
        <f t="shared" si="14"/>
        <v>0.46594159932218665</v>
      </c>
      <c r="M39" s="4">
        <f t="shared" si="15"/>
        <v>28978</v>
      </c>
      <c r="O39">
        <v>7.6562077444428389E-2</v>
      </c>
    </row>
    <row r="40" spans="1:15">
      <c r="A40" s="1" t="s">
        <v>5</v>
      </c>
      <c r="B40">
        <f t="shared" si="8"/>
        <v>54</v>
      </c>
      <c r="C40">
        <f t="shared" si="9"/>
        <v>540000</v>
      </c>
      <c r="D40">
        <f t="shared" si="10"/>
        <v>4.9090909090909088E-2</v>
      </c>
      <c r="E40">
        <v>36891</v>
      </c>
      <c r="F40" s="2">
        <f t="shared" si="11"/>
        <v>6.8316666666666664E-2</v>
      </c>
      <c r="G40" s="3">
        <v>4.0499999999999998E-4</v>
      </c>
      <c r="H40" s="2">
        <v>0.18087879440599999</v>
      </c>
      <c r="I40" s="3">
        <f t="shared" si="12"/>
        <v>5.0045997033238086E-6</v>
      </c>
      <c r="J40" s="3">
        <f t="shared" si="16"/>
        <v>3.7893134025617239E-2</v>
      </c>
      <c r="K40" s="2">
        <f t="shared" si="13"/>
        <v>16742.127700842608</v>
      </c>
      <c r="L40" s="2">
        <f t="shared" si="14"/>
        <v>0.45382688733953019</v>
      </c>
      <c r="M40" s="4">
        <f t="shared" si="15"/>
        <v>16742</v>
      </c>
      <c r="O40">
        <v>4.3223561621749798E-2</v>
      </c>
    </row>
    <row r="41" spans="1:15">
      <c r="A41" s="1" t="s">
        <v>6</v>
      </c>
      <c r="B41">
        <f t="shared" si="8"/>
        <v>12</v>
      </c>
      <c r="C41">
        <f t="shared" si="9"/>
        <v>120000</v>
      </c>
      <c r="D41">
        <f t="shared" si="10"/>
        <v>1.090909090909091E-2</v>
      </c>
      <c r="E41">
        <v>8310</v>
      </c>
      <c r="F41" s="2">
        <f t="shared" si="11"/>
        <v>6.9250000000000006E-2</v>
      </c>
      <c r="G41" s="3">
        <v>5.5230000000000003E-4</v>
      </c>
      <c r="H41" s="2">
        <v>4.7890950460799997E-2</v>
      </c>
      <c r="I41" s="3">
        <f t="shared" si="12"/>
        <v>1.8316744068103641E-6</v>
      </c>
      <c r="J41" s="3">
        <f t="shared" si="16"/>
        <v>1.3868818267814864E-2</v>
      </c>
      <c r="K41" s="2">
        <f t="shared" si="13"/>
        <v>6006.8171732273477</v>
      </c>
      <c r="L41" s="2">
        <f t="shared" si="14"/>
        <v>0.72284201843891072</v>
      </c>
      <c r="M41" s="4">
        <f t="shared" si="15"/>
        <v>6006</v>
      </c>
      <c r="O41">
        <v>6.5277299139975611E-3</v>
      </c>
    </row>
    <row r="42" spans="1:15">
      <c r="A42" s="1" t="s">
        <v>7</v>
      </c>
      <c r="B42">
        <f t="shared" si="8"/>
        <v>38</v>
      </c>
      <c r="C42">
        <f t="shared" si="9"/>
        <v>380000</v>
      </c>
      <c r="D42">
        <f t="shared" si="10"/>
        <v>3.4545454545454546E-2</v>
      </c>
      <c r="E42">
        <v>25146</v>
      </c>
      <c r="F42" s="2">
        <f t="shared" si="11"/>
        <v>6.6173684210526315E-2</v>
      </c>
      <c r="G42" s="3">
        <v>5.5230000000000003E-4</v>
      </c>
      <c r="H42" s="2">
        <v>0.14530528565100001</v>
      </c>
      <c r="I42" s="3">
        <f t="shared" si="12"/>
        <v>5.3105777357338946E-6</v>
      </c>
      <c r="J42" s="3">
        <f t="shared" si="16"/>
        <v>4.0209896060213052E-2</v>
      </c>
      <c r="K42" s="2">
        <f t="shared" si="13"/>
        <v>17586.816481558795</v>
      </c>
      <c r="L42" s="2">
        <f t="shared" si="14"/>
        <v>0.69938823198754452</v>
      </c>
      <c r="M42" s="4">
        <f t="shared" si="15"/>
        <v>17586</v>
      </c>
      <c r="O42">
        <v>1.9129288820829118E-2</v>
      </c>
    </row>
    <row r="43" spans="1:15">
      <c r="A43" s="1" t="s">
        <v>20</v>
      </c>
      <c r="B43">
        <f t="shared" si="8"/>
        <v>18</v>
      </c>
      <c r="C43">
        <f t="shared" si="9"/>
        <v>180000</v>
      </c>
      <c r="D43">
        <f t="shared" si="10"/>
        <v>1.6363636363636365E-2</v>
      </c>
      <c r="E43">
        <v>12400</v>
      </c>
      <c r="F43" s="2">
        <f t="shared" si="11"/>
        <v>6.8888888888888888E-2</v>
      </c>
      <c r="G43" s="3">
        <v>5.5230000000000003E-4</v>
      </c>
      <c r="H43" s="2">
        <v>7.5929806476700001E-2</v>
      </c>
      <c r="I43" s="3">
        <f t="shared" si="12"/>
        <v>2.8889266569544974E-6</v>
      </c>
      <c r="J43" s="3">
        <f t="shared" si="16"/>
        <v>2.1873974242025838E-2</v>
      </c>
      <c r="K43" s="2">
        <f t="shared" si="13"/>
        <v>9897.7616608949957</v>
      </c>
      <c r="L43" s="2">
        <f t="shared" si="14"/>
        <v>0.79820658555604806</v>
      </c>
      <c r="M43" s="4">
        <f t="shared" si="15"/>
        <v>9897</v>
      </c>
      <c r="O43">
        <v>1.0262815221580698E-2</v>
      </c>
    </row>
    <row r="44" spans="1:15">
      <c r="A44" s="1" t="s">
        <v>21</v>
      </c>
      <c r="B44">
        <f t="shared" si="8"/>
        <v>64</v>
      </c>
      <c r="C44">
        <f t="shared" si="9"/>
        <v>640000</v>
      </c>
      <c r="D44">
        <f t="shared" si="10"/>
        <v>5.8181818181818182E-2</v>
      </c>
      <c r="E44">
        <v>39905</v>
      </c>
      <c r="F44" s="2">
        <f t="shared" si="11"/>
        <v>6.2351562499999999E-2</v>
      </c>
      <c r="G44" s="3">
        <v>5.5230000000000003E-4</v>
      </c>
      <c r="H44" s="2">
        <v>0.23657892849000001</v>
      </c>
      <c r="I44" s="3">
        <f t="shared" si="12"/>
        <v>8.1470136667056287E-6</v>
      </c>
      <c r="J44" s="3">
        <f t="shared" si="16"/>
        <v>6.1686428302343117E-2</v>
      </c>
      <c r="K44" s="2">
        <f t="shared" si="13"/>
        <v>28093.580835083103</v>
      </c>
      <c r="L44" s="2">
        <f t="shared" si="14"/>
        <v>0.70401154830430024</v>
      </c>
      <c r="M44" s="4">
        <f t="shared" si="15"/>
        <v>28093</v>
      </c>
      <c r="O44">
        <v>2.9488396470775068E-2</v>
      </c>
    </row>
    <row r="45" spans="1:15">
      <c r="A45" s="1" t="s">
        <v>22</v>
      </c>
      <c r="B45">
        <f t="shared" si="8"/>
        <v>92</v>
      </c>
      <c r="C45">
        <f t="shared" si="9"/>
        <v>920000</v>
      </c>
      <c r="D45">
        <f t="shared" si="10"/>
        <v>8.3636363636363634E-2</v>
      </c>
      <c r="E45">
        <v>55082</v>
      </c>
      <c r="F45" s="2">
        <f t="shared" si="11"/>
        <v>5.9871739130434781E-2</v>
      </c>
      <c r="G45" s="3">
        <v>5.5230000000000003E-4</v>
      </c>
      <c r="H45" s="2">
        <v>0.31341623451400002</v>
      </c>
      <c r="I45" s="3">
        <f t="shared" si="12"/>
        <v>1.036378525020971E-5</v>
      </c>
      <c r="J45" s="3">
        <f t="shared" si="16"/>
        <v>7.8471071969669987E-2</v>
      </c>
      <c r="K45" s="2">
        <f t="shared" si="13"/>
        <v>33687.314075548493</v>
      </c>
      <c r="L45" s="2">
        <f t="shared" si="14"/>
        <v>0.61158480221394451</v>
      </c>
      <c r="M45" s="4">
        <f t="shared" si="15"/>
        <v>33687</v>
      </c>
      <c r="O45">
        <v>3.7754999091392849E-2</v>
      </c>
    </row>
    <row r="46" spans="1:15">
      <c r="A46" s="1" t="s">
        <v>23</v>
      </c>
      <c r="B46">
        <f t="shared" si="8"/>
        <v>46</v>
      </c>
      <c r="C46">
        <f t="shared" si="9"/>
        <v>460000</v>
      </c>
      <c r="D46">
        <f t="shared" si="10"/>
        <v>4.1818181818181817E-2</v>
      </c>
      <c r="E46">
        <v>26917</v>
      </c>
      <c r="F46" s="2">
        <f t="shared" si="11"/>
        <v>5.8515217391304344E-2</v>
      </c>
      <c r="G46" s="3">
        <v>5.5230000000000003E-4</v>
      </c>
      <c r="H46" s="2">
        <v>0.18087879440599999</v>
      </c>
      <c r="I46" s="3">
        <f t="shared" si="12"/>
        <v>5.8456326594244054E-6</v>
      </c>
      <c r="J46" s="3">
        <f t="shared" si="16"/>
        <v>4.4261150733190258E-2</v>
      </c>
      <c r="K46" s="2">
        <f t="shared" si="13"/>
        <v>19018.367113569911</v>
      </c>
      <c r="L46" s="2">
        <f t="shared" si="14"/>
        <v>0.70655597256640457</v>
      </c>
      <c r="M46" s="4">
        <f t="shared" si="15"/>
        <v>19018</v>
      </c>
      <c r="O46">
        <v>2.1105137888728E-2</v>
      </c>
    </row>
    <row r="47" spans="1:15">
      <c r="A47" s="1" t="s">
        <v>8</v>
      </c>
      <c r="B47">
        <f t="shared" si="8"/>
        <v>12</v>
      </c>
      <c r="C47">
        <f t="shared" si="9"/>
        <v>120000</v>
      </c>
      <c r="D47">
        <f t="shared" si="10"/>
        <v>1.090909090909091E-2</v>
      </c>
      <c r="E47">
        <v>11733</v>
      </c>
      <c r="F47" s="2">
        <f t="shared" si="11"/>
        <v>9.7775000000000001E-2</v>
      </c>
      <c r="G47" s="3">
        <v>1.8699999999999999E-4</v>
      </c>
      <c r="H47" s="2">
        <v>4.7890950460799997E-2</v>
      </c>
      <c r="I47" s="3">
        <f t="shared" si="12"/>
        <v>8.7563454640398261E-7</v>
      </c>
      <c r="J47" s="3">
        <f t="shared" si="16"/>
        <v>6.6300082306902175E-3</v>
      </c>
      <c r="K47" s="2">
        <f t="shared" si="13"/>
        <v>2872.2011621589268</v>
      </c>
      <c r="L47" s="2">
        <f t="shared" si="14"/>
        <v>0.24479682623019916</v>
      </c>
      <c r="M47" s="4">
        <f t="shared" si="15"/>
        <v>2872</v>
      </c>
      <c r="O47">
        <v>2.1199681768578369E-2</v>
      </c>
    </row>
    <row r="48" spans="1:15">
      <c r="A48" s="1" t="s">
        <v>9</v>
      </c>
      <c r="B48">
        <f t="shared" si="8"/>
        <v>38</v>
      </c>
      <c r="C48">
        <f t="shared" si="9"/>
        <v>380000</v>
      </c>
      <c r="D48">
        <f t="shared" si="10"/>
        <v>3.4545454545454546E-2</v>
      </c>
      <c r="E48">
        <v>34595</v>
      </c>
      <c r="F48" s="2">
        <f t="shared" si="11"/>
        <v>9.1039473684210531E-2</v>
      </c>
      <c r="G48" s="3">
        <v>1.8699999999999999E-4</v>
      </c>
      <c r="H48" s="2">
        <v>0.14530528565100001</v>
      </c>
      <c r="I48" s="3">
        <f t="shared" si="12"/>
        <v>2.47373262836057E-6</v>
      </c>
      <c r="J48" s="3">
        <f t="shared" si="16"/>
        <v>1.8730265672947562E-2</v>
      </c>
      <c r="K48" s="2">
        <f t="shared" si="13"/>
        <v>8416.8870811648121</v>
      </c>
      <c r="L48" s="2">
        <f t="shared" si="14"/>
        <v>0.24329779104393157</v>
      </c>
      <c r="M48" s="4">
        <f t="shared" si="15"/>
        <v>8416</v>
      </c>
      <c r="O48">
        <v>6.2132480882036129E-2</v>
      </c>
    </row>
    <row r="49" spans="1:15">
      <c r="A49" s="1" t="s">
        <v>10</v>
      </c>
      <c r="B49">
        <f t="shared" si="8"/>
        <v>20</v>
      </c>
      <c r="C49">
        <f t="shared" si="9"/>
        <v>200000</v>
      </c>
      <c r="D49">
        <f t="shared" si="10"/>
        <v>1.8181818181818181E-2</v>
      </c>
      <c r="E49">
        <v>18620</v>
      </c>
      <c r="F49" s="2">
        <f t="shared" si="11"/>
        <v>9.3100000000000002E-2</v>
      </c>
      <c r="G49" s="3">
        <v>1.8699999999999999E-4</v>
      </c>
      <c r="H49" s="2">
        <v>7.5929806476700001E-2</v>
      </c>
      <c r="I49" s="3">
        <f t="shared" si="12"/>
        <v>1.321915151817404E-6</v>
      </c>
      <c r="J49" s="3">
        <f t="shared" si="16"/>
        <v>1.0009093831229447E-2</v>
      </c>
      <c r="K49" s="2">
        <f t="shared" si="13"/>
        <v>4515.6386974955067</v>
      </c>
      <c r="L49" s="2">
        <f t="shared" si="14"/>
        <v>0.24251550469900679</v>
      </c>
      <c r="M49" s="4">
        <f t="shared" si="15"/>
        <v>4515</v>
      </c>
      <c r="O49">
        <v>3.3523648719911377E-2</v>
      </c>
    </row>
    <row r="50" spans="1:15">
      <c r="A50" s="1" t="s">
        <v>11</v>
      </c>
      <c r="B50">
        <f t="shared" si="8"/>
        <v>68</v>
      </c>
      <c r="C50">
        <f t="shared" si="9"/>
        <v>680000</v>
      </c>
      <c r="D50">
        <f t="shared" si="10"/>
        <v>6.1818181818181821E-2</v>
      </c>
      <c r="E50">
        <v>59790</v>
      </c>
      <c r="F50" s="2">
        <f t="shared" si="11"/>
        <v>8.79264705882353E-2</v>
      </c>
      <c r="G50" s="3">
        <v>1.8699999999999999E-4</v>
      </c>
      <c r="H50" s="2">
        <v>0.23657892849000001</v>
      </c>
      <c r="I50" s="3">
        <f t="shared" si="12"/>
        <v>3.8898898869647025E-6</v>
      </c>
      <c r="J50" s="3">
        <f t="shared" si="16"/>
        <v>2.9452928819412007E-2</v>
      </c>
      <c r="K50" s="2">
        <f t="shared" si="13"/>
        <v>12974.89444714103</v>
      </c>
      <c r="L50" s="2">
        <f t="shared" si="14"/>
        <v>0.21700776797359142</v>
      </c>
      <c r="M50" s="4">
        <f t="shared" si="15"/>
        <v>12974</v>
      </c>
      <c r="O50">
        <v>9.5069801751273178E-2</v>
      </c>
    </row>
    <row r="51" spans="1:15">
      <c r="A51" s="1" t="s">
        <v>12</v>
      </c>
      <c r="B51">
        <f t="shared" si="8"/>
        <v>84</v>
      </c>
      <c r="C51">
        <f t="shared" si="9"/>
        <v>840000</v>
      </c>
      <c r="D51">
        <f t="shared" si="10"/>
        <v>7.636363636363637E-2</v>
      </c>
      <c r="E51">
        <v>70108</v>
      </c>
      <c r="F51" s="2">
        <f t="shared" si="11"/>
        <v>8.3461904761904765E-2</v>
      </c>
      <c r="G51" s="3">
        <v>1.8699999999999999E-4</v>
      </c>
      <c r="H51" s="2">
        <v>0.31341623451400002</v>
      </c>
      <c r="I51" s="3">
        <f t="shared" si="12"/>
        <v>4.8916050762625058E-6</v>
      </c>
      <c r="J51" s="3">
        <f t="shared" si="16"/>
        <v>3.7037576977854786E-2</v>
      </c>
      <c r="K51" s="2">
        <f t="shared" si="13"/>
        <v>16612.199600212854</v>
      </c>
      <c r="L51" s="2">
        <f t="shared" si="14"/>
        <v>0.23695155474714519</v>
      </c>
      <c r="M51" s="4">
        <f t="shared" si="15"/>
        <v>16612</v>
      </c>
      <c r="O51">
        <v>0.11793275618065933</v>
      </c>
    </row>
    <row r="52" spans="1:15">
      <c r="A52" s="1" t="s">
        <v>13</v>
      </c>
      <c r="B52">
        <f t="shared" si="8"/>
        <v>52</v>
      </c>
      <c r="C52">
        <f t="shared" si="9"/>
        <v>520000</v>
      </c>
      <c r="D52">
        <f t="shared" si="10"/>
        <v>4.7272727272727272E-2</v>
      </c>
      <c r="E52">
        <v>42290</v>
      </c>
      <c r="F52" s="2">
        <f t="shared" si="11"/>
        <v>8.1326923076923074E-2</v>
      </c>
      <c r="G52" s="3">
        <v>1.8699999999999999E-4</v>
      </c>
      <c r="H52" s="2">
        <v>0.18087879440599999</v>
      </c>
      <c r="I52" s="3">
        <f t="shared" si="12"/>
        <v>2.750829054394925E-6</v>
      </c>
      <c r="J52" s="3">
        <f t="shared" si="16"/>
        <v>2.0828345965516363E-2</v>
      </c>
      <c r="K52" s="2">
        <f t="shared" si="13"/>
        <v>9286.2606710403197</v>
      </c>
      <c r="L52" s="2">
        <f t="shared" si="14"/>
        <v>0.21958526060629746</v>
      </c>
      <c r="M52" s="4">
        <f t="shared" si="15"/>
        <v>9286</v>
      </c>
      <c r="O52">
        <v>6.4777785373137178E-2</v>
      </c>
    </row>
    <row r="53" spans="1:15">
      <c r="A53" s="1" t="s">
        <v>14</v>
      </c>
      <c r="B53">
        <f t="shared" si="8"/>
        <v>14</v>
      </c>
      <c r="C53">
        <f t="shared" si="9"/>
        <v>140000</v>
      </c>
      <c r="D53">
        <f t="shared" si="10"/>
        <v>1.2727272727272728E-2</v>
      </c>
      <c r="E53">
        <v>12529</v>
      </c>
      <c r="F53" s="2">
        <f t="shared" si="11"/>
        <v>8.9492857142857138E-2</v>
      </c>
      <c r="G53" s="3">
        <v>6.6870000000000005E-4</v>
      </c>
      <c r="H53" s="2">
        <v>4.7890950460799997E-2</v>
      </c>
      <c r="I53" s="3">
        <f t="shared" si="12"/>
        <v>2.8659799845916639E-6</v>
      </c>
      <c r="J53" s="3">
        <f t="shared" si="16"/>
        <v>2.1700229810336469E-2</v>
      </c>
      <c r="K53" s="2">
        <f t="shared" si="13"/>
        <v>9327.8599781744815</v>
      </c>
      <c r="L53" s="2">
        <f t="shared" si="14"/>
        <v>0.74450155464717704</v>
      </c>
      <c r="M53" s="4">
        <f t="shared" si="15"/>
        <v>9327</v>
      </c>
    </row>
    <row r="54" spans="1:15">
      <c r="A54" s="1" t="s">
        <v>15</v>
      </c>
      <c r="B54">
        <f t="shared" si="8"/>
        <v>34</v>
      </c>
      <c r="C54">
        <f t="shared" si="9"/>
        <v>340000</v>
      </c>
      <c r="D54">
        <f t="shared" si="10"/>
        <v>3.090909090909091E-2</v>
      </c>
      <c r="E54">
        <v>27844</v>
      </c>
      <c r="F54" s="2">
        <f t="shared" si="11"/>
        <v>8.1894117647058826E-2</v>
      </c>
      <c r="G54" s="3">
        <v>6.6870000000000005E-4</v>
      </c>
      <c r="H54" s="2">
        <v>0.14530528565100001</v>
      </c>
      <c r="I54" s="3">
        <f t="shared" si="12"/>
        <v>7.9572947231492689E-6</v>
      </c>
      <c r="J54" s="3">
        <f t="shared" si="16"/>
        <v>6.0249940714613565E-2</v>
      </c>
      <c r="K54" s="2">
        <f t="shared" si="13"/>
        <v>27338.291588095897</v>
      </c>
      <c r="L54" s="2">
        <f t="shared" si="14"/>
        <v>0.98183779586610753</v>
      </c>
      <c r="M54" s="4">
        <f t="shared" si="15"/>
        <v>27338</v>
      </c>
    </row>
    <row r="55" spans="1:15">
      <c r="A55" s="1" t="s">
        <v>16</v>
      </c>
      <c r="B55">
        <f t="shared" si="8"/>
        <v>18</v>
      </c>
      <c r="C55">
        <f t="shared" si="9"/>
        <v>180000</v>
      </c>
      <c r="D55">
        <f t="shared" si="10"/>
        <v>1.6363636363636365E-2</v>
      </c>
      <c r="E55">
        <v>15193</v>
      </c>
      <c r="F55" s="2">
        <f t="shared" si="11"/>
        <v>8.4405555555555553E-2</v>
      </c>
      <c r="G55" s="3">
        <v>6.6870000000000005E-4</v>
      </c>
      <c r="H55" s="2">
        <v>7.5929806476700001E-2</v>
      </c>
      <c r="I55" s="3">
        <f t="shared" si="12"/>
        <v>4.2856297575088698E-6</v>
      </c>
      <c r="J55" s="3">
        <f t="shared" si="16"/>
        <v>3.2449337092355604E-2</v>
      </c>
      <c r="K55" s="2">
        <f t="shared" si="13"/>
        <v>14750.405436761006</v>
      </c>
      <c r="L55" s="2">
        <f t="shared" si="14"/>
        <v>0.97086852081623154</v>
      </c>
      <c r="M55" s="4">
        <f t="shared" si="15"/>
        <v>14750</v>
      </c>
    </row>
    <row r="56" spans="1:15">
      <c r="A56" s="1" t="s">
        <v>17</v>
      </c>
      <c r="B56">
        <f t="shared" si="8"/>
        <v>62</v>
      </c>
      <c r="C56">
        <f t="shared" si="9"/>
        <v>620000</v>
      </c>
      <c r="D56">
        <f t="shared" si="10"/>
        <v>5.6363636363636366E-2</v>
      </c>
      <c r="E56">
        <v>48095</v>
      </c>
      <c r="F56" s="2">
        <f t="shared" si="11"/>
        <v>7.7572580645161288E-2</v>
      </c>
      <c r="G56" s="3">
        <v>6.6870000000000005E-4</v>
      </c>
      <c r="H56" s="2">
        <v>0.23657892849000001</v>
      </c>
      <c r="I56" s="3">
        <f t="shared" si="12"/>
        <v>1.2272007816776362E-5</v>
      </c>
      <c r="J56" s="3">
        <f t="shared" si="16"/>
        <v>9.2919486978285712E-2</v>
      </c>
      <c r="K56" s="2">
        <f t="shared" si="13"/>
        <v>41830.712770560196</v>
      </c>
      <c r="L56" s="2">
        <f t="shared" si="14"/>
        <v>0.86975179895124644</v>
      </c>
      <c r="M56" s="4">
        <f t="shared" si="15"/>
        <v>41830</v>
      </c>
    </row>
    <row r="57" spans="1:15">
      <c r="A57" s="1" t="s">
        <v>18</v>
      </c>
      <c r="B57">
        <f t="shared" si="8"/>
        <v>92</v>
      </c>
      <c r="C57">
        <f t="shared" si="9"/>
        <v>920000</v>
      </c>
      <c r="D57">
        <f t="shared" si="10"/>
        <v>8.3636363636363634E-2</v>
      </c>
      <c r="E57">
        <v>67870</v>
      </c>
      <c r="F57" s="2">
        <f t="shared" si="11"/>
        <v>7.3771739130434777E-2</v>
      </c>
      <c r="G57" s="3">
        <v>6.6870000000000005E-4</v>
      </c>
      <c r="H57" s="2">
        <v>0.31341623451400002</v>
      </c>
      <c r="I57" s="3">
        <f t="shared" si="12"/>
        <v>1.5461187024613336E-5</v>
      </c>
      <c r="J57" s="3">
        <f t="shared" si="16"/>
        <v>0.11706687184785219</v>
      </c>
      <c r="K57" s="2">
        <f t="shared" si="13"/>
        <v>51890.412719490108</v>
      </c>
      <c r="L57" s="2">
        <f t="shared" si="14"/>
        <v>0.76455595579033608</v>
      </c>
      <c r="M57" s="4">
        <f t="shared" si="15"/>
        <v>51890</v>
      </c>
    </row>
    <row r="58" spans="1:15">
      <c r="A58" s="1" t="s">
        <v>19</v>
      </c>
      <c r="B58">
        <f t="shared" si="8"/>
        <v>50</v>
      </c>
      <c r="C58">
        <f t="shared" si="9"/>
        <v>500000</v>
      </c>
      <c r="D58">
        <f t="shared" si="10"/>
        <v>4.5454545454545456E-2</v>
      </c>
      <c r="E58">
        <v>35548</v>
      </c>
      <c r="F58" s="2">
        <f t="shared" si="11"/>
        <v>7.1096000000000006E-2</v>
      </c>
      <c r="G58" s="3">
        <v>6.6870000000000005E-4</v>
      </c>
      <c r="H58" s="2">
        <v>0.18087879440599999</v>
      </c>
      <c r="I58" s="3">
        <f t="shared" si="12"/>
        <v>8.5993206875523986E-6</v>
      </c>
      <c r="J58" s="3">
        <f t="shared" si="16"/>
        <v>6.511114387955326E-2</v>
      </c>
      <c r="K58" s="2">
        <f t="shared" si="13"/>
        <v>28502.225564180357</v>
      </c>
      <c r="L58" s="2">
        <f t="shared" si="14"/>
        <v>0.80179547553112285</v>
      </c>
      <c r="M58" s="4">
        <f t="shared" si="15"/>
        <v>28502</v>
      </c>
    </row>
    <row r="59" spans="1:15">
      <c r="C59">
        <f>SUM(C35:C58)</f>
        <v>11000000</v>
      </c>
      <c r="E59">
        <f>SUM(E35:E58)</f>
        <v>817919</v>
      </c>
      <c r="I59" s="3">
        <f>SUM(I35:I58)</f>
        <v>1.312141876860646E-4</v>
      </c>
      <c r="J59" s="3">
        <f>SUM(J35:J58)</f>
        <v>0.99350939032112939</v>
      </c>
      <c r="M59" s="4">
        <f>SUM(M35:M58)</f>
        <v>439987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Chao</dc:creator>
  <cp:lastModifiedBy>Daniel Chao</cp:lastModifiedBy>
  <dcterms:created xsi:type="dcterms:W3CDTF">2014-05-22T23:03:01Z</dcterms:created>
  <dcterms:modified xsi:type="dcterms:W3CDTF">2014-05-23T23:40:12Z</dcterms:modified>
</cp:coreProperties>
</file>