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530" xr2:uid="{70479A81-1A13-4A9A-85F6-300858B9181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C15" i="1"/>
  <c r="D15" i="1" s="1"/>
  <c r="C16" i="1"/>
  <c r="D16" i="1" s="1"/>
  <c r="C17" i="1"/>
  <c r="D17" i="1" s="1"/>
  <c r="C18" i="1"/>
  <c r="C19" i="1"/>
  <c r="D19" i="1" s="1"/>
  <c r="C20" i="1"/>
  <c r="C21" i="1"/>
  <c r="C22" i="1"/>
  <c r="C23" i="1"/>
  <c r="D23" i="1" s="1"/>
  <c r="C14" i="1"/>
  <c r="B14" i="1"/>
  <c r="B15" i="1"/>
  <c r="B16" i="1"/>
  <c r="B17" i="1"/>
  <c r="B18" i="1"/>
  <c r="B19" i="1"/>
  <c r="B20" i="1"/>
  <c r="B21" i="1"/>
  <c r="B22" i="1"/>
  <c r="B23" i="1"/>
  <c r="D20" i="1"/>
  <c r="D21" i="1"/>
  <c r="D18" i="1" l="1"/>
  <c r="D22" i="1"/>
  <c r="D14" i="1"/>
</calcChain>
</file>

<file path=xl/sharedStrings.xml><?xml version="1.0" encoding="utf-8"?>
<sst xmlns="http://schemas.openxmlformats.org/spreadsheetml/2006/main" count="16" uniqueCount="15">
  <si>
    <t>Dounglan Cheung</t>
  </si>
  <si>
    <t>ECS104,HW1</t>
  </si>
  <si>
    <t>aircraft weight (lb)</t>
  </si>
  <si>
    <t>wing area (ft2)</t>
  </si>
  <si>
    <t>apsect ratio</t>
  </si>
  <si>
    <t>air density (slug/ft3)</t>
  </si>
  <si>
    <t>oswald efficiency</t>
  </si>
  <si>
    <t>V</t>
  </si>
  <si>
    <t>(ft/s)</t>
  </si>
  <si>
    <t>CL</t>
  </si>
  <si>
    <t>CD</t>
  </si>
  <si>
    <t>CL/CD</t>
  </si>
  <si>
    <t>CD0</t>
  </si>
  <si>
    <t>V (ft/s)</t>
  </si>
  <si>
    <t>The value of AR would be 8.5 to get a max lift-to-drag rator of 16.0.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</si>
</sst>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(CL/CD) versus</a:t>
            </a:r>
            <a:r>
              <a:rPr lang="en-US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CL/CD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Sheet1!$F$13:$F$23</c:f>
              <c:numCache>
                <c:formatCode>0.0</c:formatCode>
                <c:ptCount val="11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Sheet1!$G$13:$G$23</c:f>
              <c:numCache>
                <c:formatCode>0.000</c:formatCode>
                <c:ptCount val="11"/>
                <c:pt idx="1">
                  <c:v>0.63576805419162485</c:v>
                </c:pt>
                <c:pt idx="2">
                  <c:v>2.519049251154212</c:v>
                </c:pt>
                <c:pt idx="3">
                  <c:v>5.4449732822234571</c:v>
                </c:pt>
                <c:pt idx="4">
                  <c:v>8.7532108503506105</c:v>
                </c:pt>
                <c:pt idx="5">
                  <c:v>11.379667871560189</c:v>
                </c:pt>
                <c:pt idx="6">
                  <c:v>12.552735994326005</c:v>
                </c:pt>
                <c:pt idx="7">
                  <c:v>12.333557780343741</c:v>
                </c:pt>
                <c:pt idx="8">
                  <c:v>11.291658710672005</c:v>
                </c:pt>
                <c:pt idx="9">
                  <c:v>9.9595462014878109</c:v>
                </c:pt>
                <c:pt idx="10">
                  <c:v>8.6416227402933217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9-4FF7-A6D3-95FD8419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9432"/>
        <c:axId val="612419760"/>
      </c:scatterChart>
      <c:valAx>
        <c:axId val="6124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9760"/>
        <c:crosses val="autoZero"/>
        <c:crossBetween val="midCat"/>
      </c:valAx>
      <c:valAx>
        <c:axId val="612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  <a:r>
                  <a:rPr lang="en-US" baseline="0"/>
                  <a:t> to drag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19050</xdr:rowOff>
    </xdr:from>
    <xdr:to>
      <xdr:col>12</xdr:col>
      <xdr:colOff>19050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FDF2B-5116-4A84-B933-C6EC22DA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9C55-BB28-4D9B-92CA-BF9F1D254082}">
  <dimension ref="A1:I23"/>
  <sheetViews>
    <sheetView tabSelected="1" topLeftCell="A2" workbookViewId="0">
      <selection activeCell="I7" sqref="I7"/>
    </sheetView>
  </sheetViews>
  <sheetFormatPr defaultRowHeight="15" x14ac:dyDescent="0.25"/>
  <cols>
    <col min="1" max="1" width="9.7109375" bestFit="1" customWidth="1"/>
    <col min="9" max="9" width="16.71093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>
        <v>43129</v>
      </c>
    </row>
    <row r="4" spans="1:9" x14ac:dyDescent="0.25">
      <c r="D4" t="s">
        <v>14</v>
      </c>
    </row>
    <row r="5" spans="1:9" x14ac:dyDescent="0.25">
      <c r="A5" t="s">
        <v>2</v>
      </c>
      <c r="C5" s="2">
        <v>15000</v>
      </c>
    </row>
    <row r="6" spans="1:9" x14ac:dyDescent="0.25">
      <c r="A6" t="s">
        <v>3</v>
      </c>
      <c r="C6">
        <v>250</v>
      </c>
    </row>
    <row r="7" spans="1:9" x14ac:dyDescent="0.25">
      <c r="A7" t="s">
        <v>4</v>
      </c>
      <c r="C7">
        <v>8.25</v>
      </c>
    </row>
    <row r="8" spans="1:9" x14ac:dyDescent="0.25">
      <c r="A8" t="s">
        <v>12</v>
      </c>
      <c r="C8">
        <v>0.02</v>
      </c>
    </row>
    <row r="9" spans="1:9" x14ac:dyDescent="0.25">
      <c r="A9" t="s">
        <v>5</v>
      </c>
      <c r="C9">
        <v>2.3999999999999998E-3</v>
      </c>
    </row>
    <row r="10" spans="1:9" x14ac:dyDescent="0.25">
      <c r="A10" t="s">
        <v>6</v>
      </c>
      <c r="C10">
        <v>0.81</v>
      </c>
    </row>
    <row r="12" spans="1:9" x14ac:dyDescent="0.25">
      <c r="A12" s="6" t="s">
        <v>7</v>
      </c>
      <c r="B12" s="6" t="s">
        <v>9</v>
      </c>
      <c r="C12" s="6" t="s">
        <v>10</v>
      </c>
      <c r="D12" s="6" t="s">
        <v>11</v>
      </c>
      <c r="F12" s="6" t="s">
        <v>13</v>
      </c>
      <c r="G12" s="6" t="s">
        <v>11</v>
      </c>
    </row>
    <row r="13" spans="1:9" x14ac:dyDescent="0.25">
      <c r="A13" s="6" t="s">
        <v>8</v>
      </c>
      <c r="B13" s="6"/>
      <c r="C13" s="6"/>
      <c r="D13" s="6"/>
      <c r="F13" s="6"/>
      <c r="G13" s="6"/>
    </row>
    <row r="14" spans="1:9" x14ac:dyDescent="0.25">
      <c r="A14" s="4">
        <v>50</v>
      </c>
      <c r="B14" s="3">
        <f>$C$5/(($C$9*A14^2*$C$6)/2)</f>
        <v>20.000000000000004</v>
      </c>
      <c r="C14" s="5">
        <f>$C$8+($B14^2/(PI()*$C$7*$C$10))</f>
        <v>19.073341485000569</v>
      </c>
      <c r="D14" s="5">
        <f>B14/C14</f>
        <v>1.0485839628954459</v>
      </c>
      <c r="F14" s="4">
        <v>50</v>
      </c>
      <c r="G14" s="5">
        <v>0.63576805419162485</v>
      </c>
      <c r="I14" s="3">
        <f>(B14^2)/($C$10*$C$7)</f>
        <v>59.857837635615432</v>
      </c>
    </row>
    <row r="15" spans="1:9" x14ac:dyDescent="0.25">
      <c r="A15" s="4">
        <v>100</v>
      </c>
      <c r="B15" s="3">
        <f t="shared" ref="B15:B23" si="0">$C$5/(($C$9*A15^2*$C$6)/2)</f>
        <v>5.0000000000000009</v>
      </c>
      <c r="C15" s="5">
        <f t="shared" ref="C15:C23" si="1">$C$8+($B15^2/(PI()*$C$7*$C$10))</f>
        <v>1.2108338428125356</v>
      </c>
      <c r="D15" s="5">
        <f t="shared" ref="D15:D23" si="2">B15/C15</f>
        <v>4.1293857366803994</v>
      </c>
      <c r="F15" s="4">
        <v>100</v>
      </c>
      <c r="G15" s="5">
        <v>2.519049251154212</v>
      </c>
      <c r="I15" s="3">
        <f t="shared" ref="I15:I16" si="3">(B15^2)/($C$10*$C$7)</f>
        <v>3.7411148522259645</v>
      </c>
    </row>
    <row r="16" spans="1:9" x14ac:dyDescent="0.25">
      <c r="A16" s="4">
        <v>150</v>
      </c>
      <c r="B16" s="3">
        <f t="shared" si="0"/>
        <v>2.2222222222222223</v>
      </c>
      <c r="C16" s="5">
        <f t="shared" si="1"/>
        <v>0.25522643808642675</v>
      </c>
      <c r="D16" s="5">
        <f t="shared" si="2"/>
        <v>8.7068653188260861</v>
      </c>
      <c r="F16" s="4">
        <v>150</v>
      </c>
      <c r="G16" s="5">
        <v>5.4449732822234571</v>
      </c>
      <c r="I16" s="3">
        <f t="shared" si="3"/>
        <v>0.73898564982241255</v>
      </c>
    </row>
    <row r="17" spans="1:7" x14ac:dyDescent="0.25">
      <c r="A17" s="4">
        <v>200</v>
      </c>
      <c r="B17" s="3">
        <f t="shared" si="0"/>
        <v>1.2500000000000002</v>
      </c>
      <c r="C17" s="5">
        <f t="shared" si="1"/>
        <v>9.4427115175783477E-2</v>
      </c>
      <c r="D17" s="5">
        <f t="shared" si="2"/>
        <v>13.237723059452014</v>
      </c>
      <c r="F17" s="4">
        <v>200</v>
      </c>
      <c r="G17" s="5">
        <v>8.7532108503506105</v>
      </c>
    </row>
    <row r="18" spans="1:7" x14ac:dyDescent="0.25">
      <c r="A18" s="4">
        <v>250</v>
      </c>
      <c r="B18" s="3">
        <f t="shared" si="0"/>
        <v>0.8</v>
      </c>
      <c r="C18" s="5">
        <f t="shared" si="1"/>
        <v>5.0485346376000911E-2</v>
      </c>
      <c r="D18" s="5">
        <f t="shared" si="2"/>
        <v>15.846182257358819</v>
      </c>
      <c r="F18" s="4">
        <v>250</v>
      </c>
      <c r="G18" s="5">
        <v>11.379667871560189</v>
      </c>
    </row>
    <row r="19" spans="1:7" x14ac:dyDescent="0.25">
      <c r="A19" s="4">
        <v>300</v>
      </c>
      <c r="B19" s="3">
        <f t="shared" si="0"/>
        <v>0.55555555555555558</v>
      </c>
      <c r="C19" s="5">
        <f t="shared" si="1"/>
        <v>3.4701652380401668E-2</v>
      </c>
      <c r="D19" s="5">
        <f t="shared" si="2"/>
        <v>16.009484201660516</v>
      </c>
      <c r="F19" s="4">
        <v>300</v>
      </c>
      <c r="G19" s="5">
        <v>12.552735994326005</v>
      </c>
    </row>
    <row r="20" spans="1:7" x14ac:dyDescent="0.25">
      <c r="A20" s="4">
        <v>350</v>
      </c>
      <c r="B20" s="3">
        <f t="shared" si="0"/>
        <v>0.40816326530612246</v>
      </c>
      <c r="C20" s="5">
        <f t="shared" si="1"/>
        <v>2.7935585791337179E-2</v>
      </c>
      <c r="D20" s="5">
        <f t="shared" si="2"/>
        <v>14.610871894896645</v>
      </c>
      <c r="F20" s="4">
        <v>350</v>
      </c>
      <c r="G20" s="5">
        <v>12.333557780343741</v>
      </c>
    </row>
    <row r="21" spans="1:7" x14ac:dyDescent="0.25">
      <c r="A21" s="4">
        <v>400</v>
      </c>
      <c r="B21" s="3">
        <f t="shared" si="0"/>
        <v>0.31250000000000006</v>
      </c>
      <c r="C21" s="5">
        <f t="shared" si="1"/>
        <v>2.4651694698486468E-2</v>
      </c>
      <c r="D21" s="5">
        <f t="shared" si="2"/>
        <v>12.676613264206395</v>
      </c>
      <c r="F21" s="4">
        <v>400</v>
      </c>
      <c r="G21" s="5">
        <v>11.291658710672005</v>
      </c>
    </row>
    <row r="22" spans="1:7" x14ac:dyDescent="0.25">
      <c r="A22" s="4">
        <v>450</v>
      </c>
      <c r="B22" s="3">
        <f t="shared" si="0"/>
        <v>0.24691358024691362</v>
      </c>
      <c r="C22" s="5">
        <f t="shared" si="1"/>
        <v>2.2904030099832429E-2</v>
      </c>
      <c r="D22" s="5">
        <f t="shared" si="2"/>
        <v>10.780355211318033</v>
      </c>
      <c r="F22" s="4">
        <v>450</v>
      </c>
      <c r="G22" s="5">
        <v>9.9595462014878109</v>
      </c>
    </row>
    <row r="23" spans="1:7" x14ac:dyDescent="0.25">
      <c r="A23" s="4">
        <v>500</v>
      </c>
      <c r="B23" s="3">
        <f t="shared" si="0"/>
        <v>0.2</v>
      </c>
      <c r="C23" s="5">
        <f t="shared" si="1"/>
        <v>2.1905334148500058E-2</v>
      </c>
      <c r="D23" s="5">
        <f t="shared" si="2"/>
        <v>9.1301962638033878</v>
      </c>
      <c r="F23" s="4">
        <v>500</v>
      </c>
      <c r="G23" s="5">
        <v>8.6416227402933217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Dounglan</dc:creator>
  <cp:lastModifiedBy>Dounglan</cp:lastModifiedBy>
  <dcterms:created xsi:type="dcterms:W3CDTF">2018-01-27T15:17:52Z</dcterms:created>
  <dcterms:modified xsi:type="dcterms:W3CDTF">2018-01-27T22:06:28Z</dcterms:modified>
</cp:coreProperties>
</file>