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1\afef6a\Documents\Ecs104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Print_Area" localSheetId="0">Sheet1!$A$1:$I$28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9" i="1"/>
  <c r="C27" i="1"/>
  <c r="E27" i="1" s="1"/>
  <c r="F27" i="1" s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9" i="1"/>
  <c r="C9" i="1"/>
  <c r="C10" i="1"/>
  <c r="D10" i="1" s="1"/>
  <c r="C11" i="1"/>
  <c r="C12" i="1"/>
  <c r="C13" i="1"/>
  <c r="D13" i="1" s="1"/>
  <c r="C14" i="1"/>
  <c r="C15" i="1"/>
  <c r="C16" i="1"/>
  <c r="C17" i="1"/>
  <c r="D17" i="1" s="1"/>
  <c r="C18" i="1"/>
  <c r="D18" i="1" s="1"/>
  <c r="C19" i="1"/>
  <c r="C20" i="1"/>
  <c r="C21" i="1"/>
  <c r="D21" i="1" s="1"/>
  <c r="C22" i="1"/>
  <c r="C23" i="1"/>
  <c r="C24" i="1"/>
  <c r="C25" i="1"/>
  <c r="D25" i="1" s="1"/>
  <c r="C26" i="1"/>
  <c r="D26" i="1" s="1"/>
  <c r="D11" i="1"/>
  <c r="D12" i="1"/>
  <c r="D14" i="1"/>
  <c r="D15" i="1"/>
  <c r="D16" i="1"/>
  <c r="D19" i="1"/>
  <c r="D20" i="1"/>
  <c r="D22" i="1"/>
  <c r="D23" i="1"/>
  <c r="D24" i="1"/>
  <c r="D27" i="1"/>
  <c r="D9" i="1"/>
</calcChain>
</file>

<file path=xl/sharedStrings.xml><?xml version="1.0" encoding="utf-8"?>
<sst xmlns="http://schemas.openxmlformats.org/spreadsheetml/2006/main" count="16" uniqueCount="16">
  <si>
    <t>Dounglan Cheung</t>
  </si>
  <si>
    <t>ECS 104, hw2</t>
  </si>
  <si>
    <t>W(lb)</t>
  </si>
  <si>
    <t>Lab(ft)</t>
  </si>
  <si>
    <t>Lac(ft)</t>
  </si>
  <si>
    <t>Tab</t>
  </si>
  <si>
    <t>Tbc</t>
  </si>
  <si>
    <t>Radians</t>
  </si>
  <si>
    <t>Theta(degrees)</t>
  </si>
  <si>
    <t>phi</t>
  </si>
  <si>
    <t>Degrees</t>
  </si>
  <si>
    <t>Lbc(ft)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</si>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</sst>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sqref="A1:I28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s="1">
        <v>43134</v>
      </c>
    </row>
    <row r="4" spans="1:8" x14ac:dyDescent="0.25">
      <c r="A4" t="s">
        <v>4</v>
      </c>
      <c r="C4">
        <v>6</v>
      </c>
    </row>
    <row r="5" spans="1:8" x14ac:dyDescent="0.25">
      <c r="A5" t="s">
        <v>3</v>
      </c>
      <c r="C5">
        <v>3</v>
      </c>
    </row>
    <row r="6" spans="1:8" x14ac:dyDescent="0.25">
      <c r="A6" t="s">
        <v>2</v>
      </c>
      <c r="C6">
        <v>2500</v>
      </c>
    </row>
    <row r="8" spans="1:8" x14ac:dyDescent="0.25">
      <c r="A8" s="2" t="s">
        <v>8</v>
      </c>
      <c r="B8" s="2"/>
      <c r="C8" s="2" t="s">
        <v>7</v>
      </c>
      <c r="D8" s="2" t="s">
        <v>11</v>
      </c>
      <c r="E8" s="2" t="s">
        <v>9</v>
      </c>
      <c r="F8" s="2" t="s">
        <v>10</v>
      </c>
      <c r="G8" s="2" t="s">
        <v>5</v>
      </c>
      <c r="H8" s="2" t="s">
        <v>6</v>
      </c>
    </row>
    <row r="9" spans="1:8" x14ac:dyDescent="0.25">
      <c r="A9" s="3">
        <v>0</v>
      </c>
      <c r="B9" s="3"/>
      <c r="C9" s="3">
        <f>RADIANS(A9)</f>
        <v>0</v>
      </c>
      <c r="D9" s="3">
        <f>SQRT($C$4^2+$C$5^2-(2*$C$4*$C$5*COS($C9)))</f>
        <v>3</v>
      </c>
      <c r="E9" s="3">
        <f>ASIN(3*SIN($C9)/$D9)</f>
        <v>0</v>
      </c>
      <c r="F9" s="3">
        <f>DEGREES(E9)</f>
        <v>0</v>
      </c>
      <c r="G9" s="3" t="e">
        <f>C6/(SIN($C9)+(COS($C9)*SIN($E9)/COS($E9)))</f>
        <v>#DIV/0!</v>
      </c>
      <c r="H9" s="3" t="e">
        <f>C6/(SIN(E9)+(COS(E9)*SIN(C9)/COS(C9)))</f>
        <v>#DIV/0!</v>
      </c>
    </row>
    <row r="10" spans="1:8" x14ac:dyDescent="0.25">
      <c r="A10" s="3">
        <v>5</v>
      </c>
      <c r="B10" s="3"/>
      <c r="C10" s="3">
        <f>RADIANS(A10)</f>
        <v>8.7266462599716474E-2</v>
      </c>
      <c r="D10" s="3">
        <f>SQRT($C$4^2+$C$5^2-(2*$C$4*$C$5*COS($C10)))</f>
        <v>3.0227455845137152</v>
      </c>
      <c r="E10" s="3">
        <f t="shared" ref="E10:E27" si="0">ASIN(3*SIN($C10)/$D10)</f>
        <v>8.6608145988789867E-2</v>
      </c>
      <c r="F10" s="3">
        <f t="shared" ref="F10:F27" si="1">DEGREES(E10)</f>
        <v>4.9622812366105498</v>
      </c>
      <c r="G10" s="3">
        <f t="shared" ref="G10:G27" si="2">C7/(SIN($C10)+(COS($C10)*SIN($E10)/COS($E10)))</f>
        <v>0</v>
      </c>
      <c r="H10" s="3">
        <f t="shared" ref="H10:H27" si="3">C7/(SIN(E10)+(COS(E10)*SIN(C10)/COS(C10)))</f>
        <v>0</v>
      </c>
    </row>
    <row r="11" spans="1:8" x14ac:dyDescent="0.25">
      <c r="A11" s="3">
        <v>10</v>
      </c>
      <c r="B11" s="3"/>
      <c r="C11" s="3">
        <f>RADIANS(A11)</f>
        <v>0.17453292519943295</v>
      </c>
      <c r="D11" s="3">
        <f>SQRT($C$4^2+$C$5^2-(2*$C$4*$C$5*COS($C11)))</f>
        <v>3.0898091998634012</v>
      </c>
      <c r="E11" s="3">
        <f t="shared" si="0"/>
        <v>0.16941005053793856</v>
      </c>
      <c r="F11" s="3">
        <f t="shared" si="1"/>
        <v>9.7064809029218608</v>
      </c>
      <c r="G11" s="3" t="e">
        <f t="shared" si="2"/>
        <v>#VALUE!</v>
      </c>
      <c r="H11" s="3" t="e">
        <f t="shared" si="3"/>
        <v>#VALUE!</v>
      </c>
    </row>
    <row r="12" spans="1:8" x14ac:dyDescent="0.25">
      <c r="A12" s="3">
        <v>15</v>
      </c>
      <c r="B12" s="3"/>
      <c r="C12" s="3">
        <f>RADIANS(A12)</f>
        <v>0.26179938779914941</v>
      </c>
      <c r="D12" s="3">
        <f>SQRT($C$4^2+$C$5^2-(2*$C$4*$C$5*COS($C12)))</f>
        <v>3.1979165488789008</v>
      </c>
      <c r="E12" s="3">
        <f t="shared" si="0"/>
        <v>0.24525215004741524</v>
      </c>
      <c r="F12" s="3">
        <f t="shared" si="1"/>
        <v>14.051913114226085</v>
      </c>
      <c r="G12" s="3">
        <f t="shared" si="2"/>
        <v>0</v>
      </c>
      <c r="H12" s="3">
        <f t="shared" si="3"/>
        <v>0</v>
      </c>
    </row>
    <row r="13" spans="1:8" x14ac:dyDescent="0.25">
      <c r="A13" s="3">
        <v>20</v>
      </c>
      <c r="B13" s="3"/>
      <c r="C13" s="3">
        <f>RADIANS(A13)</f>
        <v>0.3490658503988659</v>
      </c>
      <c r="D13" s="3">
        <f>SQRT($C$4^2+$C$5^2-(2*$C$4*$C$5*COS($C13)))</f>
        <v>3.3423144154473698</v>
      </c>
      <c r="E13" s="3">
        <f t="shared" si="0"/>
        <v>0.3120297392978314</v>
      </c>
      <c r="F13" s="3">
        <f t="shared" si="1"/>
        <v>17.877987144333108</v>
      </c>
      <c r="G13" s="3">
        <f t="shared" si="2"/>
        <v>0.13526874960151733</v>
      </c>
      <c r="H13" s="3">
        <f t="shared" si="3"/>
        <v>0.13356035213528236</v>
      </c>
    </row>
    <row r="14" spans="1:8" x14ac:dyDescent="0.25">
      <c r="A14" s="3">
        <v>25</v>
      </c>
      <c r="B14" s="3"/>
      <c r="C14" s="3">
        <f>RADIANS(A14)</f>
        <v>0.43633231299858238</v>
      </c>
      <c r="D14" s="3">
        <f>SQRT($C$4^2+$C$5^2-(2*$C$4*$C$5*COS($C14)))</f>
        <v>3.5175161217371276</v>
      </c>
      <c r="E14" s="3">
        <f t="shared" si="0"/>
        <v>0.36873994586468833</v>
      </c>
      <c r="F14" s="3">
        <f t="shared" si="1"/>
        <v>21.127242635929093</v>
      </c>
      <c r="G14" s="3">
        <f t="shared" si="2"/>
        <v>0.22583655094565433</v>
      </c>
      <c r="H14" s="3">
        <f t="shared" si="3"/>
        <v>0.21942679810435384</v>
      </c>
    </row>
    <row r="15" spans="1:8" x14ac:dyDescent="0.25">
      <c r="A15" s="3">
        <v>30</v>
      </c>
      <c r="B15" s="3"/>
      <c r="C15" s="3">
        <f>RADIANS(A15)</f>
        <v>0.52359877559829882</v>
      </c>
      <c r="D15" s="3">
        <f>SQRT($C$4^2+$C$5^2-(2*$C$4*$C$5*COS($C15)))</f>
        <v>3.7179410247824274</v>
      </c>
      <c r="E15" s="3">
        <f t="shared" si="0"/>
        <v>0.41528323882152635</v>
      </c>
      <c r="F15" s="3">
        <f t="shared" si="1"/>
        <v>23.793976886996884</v>
      </c>
      <c r="G15" s="3">
        <f t="shared" si="2"/>
        <v>0.29687385506902164</v>
      </c>
      <c r="H15" s="3">
        <f t="shared" si="3"/>
        <v>0.28098329445877851</v>
      </c>
    </row>
    <row r="16" spans="1:8" x14ac:dyDescent="0.25">
      <c r="A16" s="3">
        <v>35</v>
      </c>
      <c r="B16" s="3"/>
      <c r="C16" s="3">
        <f>RADIANS(A16)</f>
        <v>0.6108652381980153</v>
      </c>
      <c r="D16" s="3">
        <f>SQRT($C$4^2+$C$5^2-(2*$C$4*$C$5*COS($C16)))</f>
        <v>3.9383405649583296</v>
      </c>
      <c r="E16" s="3">
        <f t="shared" si="0"/>
        <v>0.45216874126168072</v>
      </c>
      <c r="F16" s="3">
        <f t="shared" si="1"/>
        <v>25.907360502037228</v>
      </c>
      <c r="G16" s="3">
        <f t="shared" si="2"/>
        <v>0.35931888910421561</v>
      </c>
      <c r="H16" s="3">
        <f t="shared" si="3"/>
        <v>0.32722207903827677</v>
      </c>
    </row>
    <row r="17" spans="1:8" x14ac:dyDescent="0.25">
      <c r="A17" s="3">
        <v>40</v>
      </c>
      <c r="B17" s="3"/>
      <c r="C17" s="3">
        <f>RADIANS(A17)</f>
        <v>0.69813170079773179</v>
      </c>
      <c r="D17" s="3">
        <f>SQRT($C$4^2+$C$5^2-(2*$C$4*$C$5*COS($C17)))</f>
        <v>4.1740148595467161</v>
      </c>
      <c r="E17" s="3">
        <f t="shared" si="0"/>
        <v>0.48024032006630007</v>
      </c>
      <c r="F17" s="3">
        <f t="shared" si="1"/>
        <v>27.515743491810813</v>
      </c>
      <c r="G17" s="3">
        <f t="shared" si="2"/>
        <v>0.41881227497050899</v>
      </c>
      <c r="H17" s="3">
        <f t="shared" si="3"/>
        <v>0.36174837299538892</v>
      </c>
    </row>
    <row r="18" spans="1:8" x14ac:dyDescent="0.25">
      <c r="A18" s="3">
        <v>45</v>
      </c>
      <c r="B18" s="3"/>
      <c r="C18" s="3">
        <f>RADIANS(A18)</f>
        <v>0.78539816339744828</v>
      </c>
      <c r="D18" s="3">
        <f>SQRT($C$4^2+$C$5^2-(2*$C$4*$C$5*COS($C18)))</f>
        <v>4.4208772746237015</v>
      </c>
      <c r="E18" s="3">
        <f t="shared" si="0"/>
        <v>0.50047403677538593</v>
      </c>
      <c r="F18" s="3">
        <f t="shared" si="1"/>
        <v>28.675050063104766</v>
      </c>
      <c r="G18" s="3">
        <f t="shared" si="2"/>
        <v>0.47868110189391161</v>
      </c>
      <c r="H18" s="3">
        <f t="shared" si="3"/>
        <v>0.3857943213438858</v>
      </c>
    </row>
    <row r="19" spans="1:8" x14ac:dyDescent="0.25">
      <c r="A19" s="3">
        <v>50</v>
      </c>
      <c r="B19" s="3"/>
      <c r="C19" s="3">
        <f>RADIANS(A19)</f>
        <v>0.87266462599716477</v>
      </c>
      <c r="D19" s="3">
        <f>SQRT($C$4^2+$C$5^2-(2*$C$4*$C$5*COS($C19)))</f>
        <v>4.6754300391819124</v>
      </c>
      <c r="E19" s="3">
        <f t="shared" si="0"/>
        <v>0.51385048240534892</v>
      </c>
      <c r="F19" s="3">
        <f t="shared" si="1"/>
        <v>29.441463942587859</v>
      </c>
      <c r="G19" s="3">
        <f t="shared" si="2"/>
        <v>0.54113953670789994</v>
      </c>
      <c r="H19" s="3">
        <f t="shared" si="3"/>
        <v>0.39941949162297707</v>
      </c>
    </row>
    <row r="20" spans="1:8" x14ac:dyDescent="0.25">
      <c r="A20" s="3">
        <v>55</v>
      </c>
      <c r="B20" s="3"/>
      <c r="C20" s="3">
        <f>RADIANS(A20)</f>
        <v>0.95993108859688125</v>
      </c>
      <c r="D20" s="3">
        <f>SQRT($C$4^2+$C$5^2-(2*$C$4*$C$5*COS($C20)))</f>
        <v>4.9346983992299203</v>
      </c>
      <c r="E20" s="3">
        <f t="shared" si="0"/>
        <v>0.5212853787128543</v>
      </c>
      <c r="F20" s="3">
        <f t="shared" si="1"/>
        <v>29.867452122125318</v>
      </c>
      <c r="G20" s="3">
        <f t="shared" si="2"/>
        <v>0.60784290016181819</v>
      </c>
      <c r="H20" s="3">
        <f t="shared" si="3"/>
        <v>0.40204392566625591</v>
      </c>
    </row>
    <row r="21" spans="1:8" x14ac:dyDescent="0.25">
      <c r="A21" s="3">
        <v>60</v>
      </c>
      <c r="B21" s="3"/>
      <c r="C21" s="3">
        <f>RADIANS(A21)</f>
        <v>1.0471975511965976</v>
      </c>
      <c r="D21" s="3">
        <f>SQRT($C$4^2+$C$5^2-(2*$C$4*$C$5*COS($C21)))</f>
        <v>5.1961524227066311</v>
      </c>
      <c r="E21" s="3">
        <f t="shared" si="0"/>
        <v>0.52359877559829904</v>
      </c>
      <c r="F21" s="3">
        <f t="shared" si="1"/>
        <v>30.000000000000011</v>
      </c>
      <c r="G21" s="3">
        <f t="shared" si="2"/>
        <v>0.68017476158783152</v>
      </c>
      <c r="H21" s="3">
        <f t="shared" si="3"/>
        <v>0.39269908169872425</v>
      </c>
    </row>
    <row r="22" spans="1:8" x14ac:dyDescent="0.25">
      <c r="A22" s="3">
        <v>65</v>
      </c>
      <c r="B22" s="3"/>
      <c r="C22" s="3">
        <f>RADIANS(A22)</f>
        <v>1.1344640137963142</v>
      </c>
      <c r="D22" s="3">
        <f>SQRT($C$4^2+$C$5^2-(2*$C$4*$C$5*COS($C22)))</f>
        <v>5.4576315904735475</v>
      </c>
      <c r="E22" s="3">
        <f t="shared" si="0"/>
        <v>0.5215070415081009</v>
      </c>
      <c r="F22" s="3">
        <f t="shared" si="1"/>
        <v>29.88015246476802</v>
      </c>
      <c r="G22" s="3">
        <f t="shared" si="2"/>
        <v>0.75941377993321002</v>
      </c>
      <c r="H22" s="3">
        <f t="shared" si="3"/>
        <v>0.3701458507145039</v>
      </c>
    </row>
    <row r="23" spans="1:8" x14ac:dyDescent="0.25">
      <c r="A23" s="3">
        <v>70</v>
      </c>
      <c r="B23" s="3"/>
      <c r="C23" s="3">
        <f>RADIANS(A23)</f>
        <v>1.2217304763960306</v>
      </c>
      <c r="D23" s="3">
        <f>SQRT($C$4^2+$C$5^2-(2*$C$4*$C$5*COS($C23)))</f>
        <v>5.7172786218861082</v>
      </c>
      <c r="E23" s="3">
        <f t="shared" si="0"/>
        <v>0.51562693677138594</v>
      </c>
      <c r="F23" s="3">
        <f t="shared" si="1"/>
        <v>29.543247280259369</v>
      </c>
      <c r="G23" s="3">
        <f t="shared" si="2"/>
        <v>0.84684415599539786</v>
      </c>
      <c r="H23" s="3">
        <f t="shared" si="3"/>
        <v>0.33292317845559244</v>
      </c>
    </row>
    <row r="24" spans="1:8" x14ac:dyDescent="0.25">
      <c r="A24" s="3">
        <v>75</v>
      </c>
      <c r="B24" s="3"/>
      <c r="C24" s="3">
        <f>RADIANS(A24)</f>
        <v>1.3089969389957472</v>
      </c>
      <c r="D24" s="3">
        <f>SQRT($C$4^2+$C$5^2-(2*$C$4*$C$5*COS($C24)))</f>
        <v>5.9734842743836918</v>
      </c>
      <c r="E24" s="3">
        <f t="shared" si="0"/>
        <v>0.50648522740441204</v>
      </c>
      <c r="F24" s="3">
        <f t="shared" si="1"/>
        <v>29.019465915996552</v>
      </c>
      <c r="G24" s="3">
        <f t="shared" si="2"/>
        <v>0.94384081185811719</v>
      </c>
      <c r="H24" s="3">
        <f t="shared" si="3"/>
        <v>0.2793557048919561</v>
      </c>
    </row>
    <row r="25" spans="1:8" x14ac:dyDescent="0.25">
      <c r="A25" s="3">
        <v>80</v>
      </c>
      <c r="B25" s="3"/>
      <c r="C25" s="3">
        <f>RADIANS(A25)</f>
        <v>1.3962634015954636</v>
      </c>
      <c r="D25" s="3">
        <f>SQRT($C$4^2+$C$5^2-(2*$C$4*$C$5*COS($C25)))</f>
        <v>6.224842616804902</v>
      </c>
      <c r="E25" s="3">
        <f t="shared" si="0"/>
        <v>0.4945301499785798</v>
      </c>
      <c r="F25" s="3">
        <f t="shared" si="1"/>
        <v>28.33449043574424</v>
      </c>
      <c r="G25" s="3">
        <f t="shared" si="2"/>
        <v>1.0519466426979391</v>
      </c>
      <c r="H25" s="3">
        <f t="shared" si="3"/>
        <v>0.20753274024351198</v>
      </c>
    </row>
    <row r="26" spans="1:8" x14ac:dyDescent="0.25">
      <c r="A26" s="3">
        <v>85</v>
      </c>
      <c r="B26" s="3"/>
      <c r="C26" s="3">
        <f>RADIANS(A26)</f>
        <v>1.4835298641951802</v>
      </c>
      <c r="D26" s="3">
        <f>SQRT($C$4^2+$C$5^2-(2*$C$4*$C$5*COS($C26)))</f>
        <v>6.4701153978182111</v>
      </c>
      <c r="E26" s="3">
        <f t="shared" si="0"/>
        <v>0.48014280823565736</v>
      </c>
      <c r="F26" s="3">
        <f t="shared" si="1"/>
        <v>27.510156475462392</v>
      </c>
      <c r="G26" s="3">
        <f t="shared" si="2"/>
        <v>1.1729535050532303</v>
      </c>
      <c r="H26" s="3">
        <f t="shared" si="3"/>
        <v>0.11526248171532945</v>
      </c>
    </row>
    <row r="27" spans="1:8" x14ac:dyDescent="0.25">
      <c r="A27" s="3">
        <v>90</v>
      </c>
      <c r="B27" s="3"/>
      <c r="C27" s="3">
        <f>RADIANS(A27)</f>
        <v>1.5707963267948966</v>
      </c>
      <c r="D27" s="3">
        <f>SQRT($C$4^2+$C$5^2-(2*$C$4*$C$5*COS($C27)))</f>
        <v>6.7082039324993694</v>
      </c>
      <c r="E27" s="3">
        <f t="shared" si="0"/>
        <v>0.46364760900080609</v>
      </c>
      <c r="F27" s="3">
        <f t="shared" si="1"/>
        <v>26.56505117707799</v>
      </c>
      <c r="G27" s="3">
        <f t="shared" si="2"/>
        <v>1.3089969389957472</v>
      </c>
      <c r="H27" s="3">
        <f t="shared" si="3"/>
        <v>8.9650426184936031E-17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Doung Lan Cheung</dc:creator>
  <cp:lastModifiedBy>Doung Lan Cheung</cp:lastModifiedBy>
  <cp:lastPrinted>2018-02-03T22:38:13Z</cp:lastPrinted>
  <dcterms:created xsi:type="dcterms:W3CDTF">2018-02-03T21:48:26Z</dcterms:created>
  <dcterms:modified xsi:type="dcterms:W3CDTF">2018-02-03T22:41:15Z</dcterms:modified>
</cp:coreProperties>
</file>