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01199598\Desktop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8" i="1"/>
  <c r="J20" i="1" s="1"/>
  <c r="H19" i="1"/>
  <c r="J19" i="1" s="1"/>
  <c r="H15" i="1"/>
  <c r="J15" i="1" s="1"/>
  <c r="J17" i="1" l="1"/>
  <c r="H7" i="1" l="1"/>
  <c r="J7" i="1" s="1"/>
  <c r="H8" i="1"/>
  <c r="J8" i="1" s="1"/>
  <c r="H9" i="1"/>
  <c r="J9" i="1" s="1"/>
  <c r="H10" i="1"/>
  <c r="H18" i="1"/>
  <c r="H11" i="1"/>
  <c r="J11" i="1" s="1"/>
  <c r="H6" i="1"/>
  <c r="J6" i="1" s="1"/>
  <c r="J10" i="1" l="1"/>
  <c r="J22" i="1" l="1"/>
</calcChain>
</file>

<file path=xl/sharedStrings.xml><?xml version="1.0" encoding="utf-8"?>
<sst xmlns="http://schemas.openxmlformats.org/spreadsheetml/2006/main" count="73" uniqueCount="63">
  <si>
    <t>Supplier</t>
  </si>
  <si>
    <t>Digikey</t>
  </si>
  <si>
    <t>Package</t>
  </si>
  <si>
    <t>Description</t>
  </si>
  <si>
    <t>Solder</t>
  </si>
  <si>
    <t>Printed Circuit Board</t>
  </si>
  <si>
    <t>Acrylic cutting at a dollar per minute</t>
  </si>
  <si>
    <t>PCB</t>
  </si>
  <si>
    <t>Raspberry Pi Starter Kit</t>
  </si>
  <si>
    <t>Amazon</t>
  </si>
  <si>
    <t>SSD1306 OLED Display</t>
  </si>
  <si>
    <t>HDMI Cable</t>
  </si>
  <si>
    <t>Card Reader</t>
  </si>
  <si>
    <t>Jumper wires</t>
  </si>
  <si>
    <t>1568-1511-ND</t>
  </si>
  <si>
    <t>22AWG</t>
  </si>
  <si>
    <t>ABOX CA-Pi3BP</t>
  </si>
  <si>
    <t>Starter Kit</t>
  </si>
  <si>
    <t>SD Card</t>
  </si>
  <si>
    <t>17g 0.032" lead free solder</t>
  </si>
  <si>
    <t xml:space="preserve">6ft high speed HDMI cable </t>
  </si>
  <si>
    <t>HL-007306</t>
  </si>
  <si>
    <t>MicroSD</t>
  </si>
  <si>
    <t>SDSQUAR-032G-GN6MA</t>
  </si>
  <si>
    <t>Ultra 32GB SDHD card reader</t>
  </si>
  <si>
    <t>USB 2.0 Micro SD Type C Card Reader</t>
  </si>
  <si>
    <t>B071GX442W</t>
  </si>
  <si>
    <t>473-1116-ND</t>
  </si>
  <si>
    <t>Tax</t>
  </si>
  <si>
    <t>Subtotal</t>
  </si>
  <si>
    <t>Shipping</t>
  </si>
  <si>
    <t>Cost (CAD)</t>
  </si>
  <si>
    <t>Qty</t>
  </si>
  <si>
    <t>Free</t>
  </si>
  <si>
    <t>Tube 0.60 oz (17g)</t>
  </si>
  <si>
    <t>Monochrome 0.96" 128x64 OLED graphic display</t>
  </si>
  <si>
    <t>Part Name</t>
  </si>
  <si>
    <t>Part Number</t>
  </si>
  <si>
    <t>Name: Delroy Christie</t>
  </si>
  <si>
    <t>3-01-1260</t>
  </si>
  <si>
    <t>Humber's 
Prototype Lab</t>
  </si>
  <si>
    <t>Link</t>
  </si>
  <si>
    <t>Clear Acrylic for building project case</t>
  </si>
  <si>
    <t>Project Case</t>
  </si>
  <si>
    <t>Laser Cutting</t>
  </si>
  <si>
    <t>Parts to be acquired</t>
  </si>
  <si>
    <t>https://www.amazon.ca/ABOX-Raspberry-Ultimate-Starter-SanDisk/dp/B07DGFH76Y/
ref=sr_1_1?ie=UTF8&amp;qid=1537892642&amp;sr=8-1&amp;keywords=ABOX+CA-Pi3BP</t>
  </si>
  <si>
    <t>https://www.amazon.ca/AmazonBasics-High-Speed-HDMI-Cable-1-Pack/dp/B014I8SSD0/
ref=sr_1_1?s=electronics&amp;ie=UTF8&amp;qid=1537892703&amp;sr=1-1&amp;keywords=HL-007306</t>
  </si>
  <si>
    <t>https://www.amazon.ca/Sandisk-SDSQUAR-032G-GN6MA-Ultra-Micro-Adapter/dp/B073JWXGNT/
ref=sr_1_1?s=electronics&amp;ie=UTF8&amp;qid=1537892721&amp;sr=1-1&amp;keywords=SDSQUAR-032G-GN6MA</t>
  </si>
  <si>
    <t>https://www.amazon.ca/Reader-Alloy-Micro-MacBook-Devices/dp/B071GX442W/
ref=sr_1_1?s=electronics&amp;ie=UTF8&amp;qid=1537892776&amp;sr=1-1&amp;keywords=B071GX442W</t>
  </si>
  <si>
    <t>https://www.amazon.ca/Display-Arduino-128x64-SSD1306-Library/dp/
B077D4RQG1/ref=sr_1_1_sspa?s=electronics&amp;ie=UTF8&amp;qid=1537892803&amp;sr=1-1-spons&amp;keywords=SSD1306+OLED+Display&amp;psc=1</t>
  </si>
  <si>
    <t>https://www.digikey.ca/products/
en?keywords=1568-1511-ND</t>
  </si>
  <si>
    <t>Raspberry Pi 3 Model B Plus (B+) 
1.4 GHz 64-bit Quad-Core Processor 
with 1GB LPDDR2 SDRAM</t>
  </si>
  <si>
    <t>Total for parts to be acquired</t>
  </si>
  <si>
    <t>Total for parts already acquired</t>
  </si>
  <si>
    <t xml:space="preserve">Grand Total for all parts </t>
  </si>
  <si>
    <t>Jumper Wire Male to Female 6.00" 
(20 per Pkg)</t>
  </si>
  <si>
    <t>Two-sided 
interface</t>
  </si>
  <si>
    <t>Parts already acquired</t>
  </si>
  <si>
    <t>Parts Kit</t>
  </si>
  <si>
    <t xml:space="preserve">Parts kits with accessories </t>
  </si>
  <si>
    <t>Humber Book Store</t>
  </si>
  <si>
    <t>CAPSTONE PROJECT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</si>
</sst>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8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right"/>
    </xf>
    <xf numFmtId="44" fontId="0" fillId="0" borderId="0" xfId="3" applyFont="1"/>
    <xf numFmtId="0" fontId="2" fillId="2" borderId="2" xfId="1" applyBorder="1"/>
    <xf numFmtId="0" fontId="0" fillId="0" borderId="2" xfId="0" applyFont="1" applyBorder="1" applyAlignment="1">
      <alignment vertical="center"/>
    </xf>
    <xf numFmtId="0" fontId="0" fillId="3" borderId="0" xfId="0" applyFill="1"/>
    <xf numFmtId="0" fontId="6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2" xfId="0" applyFont="1" applyBorder="1" applyAlignment="1">
      <alignment vertical="center"/>
    </xf>
    <xf numFmtId="44" fontId="0" fillId="0" borderId="2" xfId="3" applyFont="1" applyBorder="1" applyAlignment="1">
      <alignment vertical="center"/>
    </xf>
    <xf numFmtId="44" fontId="8" fillId="4" borderId="2" xfId="3" applyFont="1" applyFill="1" applyBorder="1" applyAlignment="1">
      <alignment vertical="center"/>
    </xf>
    <xf numFmtId="2" fontId="0" fillId="0" borderId="2" xfId="0" applyNumberFormat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2" fillId="2" borderId="2" xfId="1" applyBorder="1" applyAlignment="1">
      <alignment horizontal="center"/>
    </xf>
    <xf numFmtId="0" fontId="0" fillId="0" borderId="2" xfId="0" applyBorder="1" applyAlignment="1">
      <alignment horizontal="center" vertical="center"/>
    </xf>
    <xf numFmtId="44" fontId="7" fillId="4" borderId="2" xfId="3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2" xfId="1" applyBorder="1" applyAlignment="1">
      <alignment vertical="center"/>
    </xf>
    <xf numFmtId="0" fontId="4" fillId="0" borderId="2" xfId="2" applyBorder="1" applyAlignment="1">
      <alignment vertical="center" wrapText="1"/>
    </xf>
    <xf numFmtId="0" fontId="0" fillId="3" borderId="2" xfId="0" applyFill="1" applyBorder="1" applyAlignment="1">
      <alignment vertical="center"/>
    </xf>
    <xf numFmtId="0" fontId="4" fillId="0" borderId="0" xfId="2" applyAlignment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7" fillId="4" borderId="2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44" fontId="7" fillId="4" borderId="2" xfId="3" applyFont="1" applyFill="1" applyBorder="1" applyAlignment="1">
      <alignment horizontal="left" vertical="center"/>
    </xf>
    <xf numFmtId="44" fontId="8" fillId="3" borderId="3" xfId="3" applyFont="1" applyFill="1" applyBorder="1" applyAlignment="1">
      <alignment horizontal="center" vertical="center"/>
    </xf>
    <xf numFmtId="44" fontId="8" fillId="3" borderId="5" xfId="3" applyFont="1" applyFill="1" applyBorder="1" applyAlignment="1">
      <alignment horizontal="center" vertical="center"/>
    </xf>
    <xf numFmtId="44" fontId="8" fillId="3" borderId="4" xfId="3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</cellXfs>
  <cellStyles count="4">
    <cellStyle name="Currency" xfId="3" builtinId="4"/>
    <cellStyle name="Hyperlink" xfId="2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Sandisk-SDSQUAR-032G-GN6MA-Ultra-Micro-Adapter/dp/B073JWXGNT/ref=sr_1_1?s=electronics&amp;ie=UTF8&amp;qid=1537892721&amp;sr=1-1&amp;keywords=SDSQUAR-032G-GN6MA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a/AmazonBasics-High-Speed-HDMI-Cable-1-Pack/dp/B014I8SSD0/ref=sr_1_1?s=electronics&amp;ie=UTF8&amp;qid=1537892703&amp;sr=1-1&amp;keywords=HL-007306" TargetMode="External"/><Relationship Id="rId1" Type="http://schemas.openxmlformats.org/officeDocument/2006/relationships/hyperlink" Target="https://www.amazon.ca/ABOX-Raspberry-Ultimate-Starter-SanDisk/dp/B07DGFH76Y/ref=sr_1_1?ie=UTF8&amp;qid=1537892642&amp;sr=8-1&amp;keywords=ABOX+CA-Pi3BP" TargetMode="External"/><Relationship Id="rId6" Type="http://schemas.openxmlformats.org/officeDocument/2006/relationships/hyperlink" Target="https://www.digikey.ca/products/en?keywords=1568-1511-ND" TargetMode="External"/><Relationship Id="rId5" Type="http://schemas.openxmlformats.org/officeDocument/2006/relationships/hyperlink" Target="https://www.amazon.ca/Display-Arduino-128x64-SSD1306-Library/dp/B077D4RQG1/ref=sr_1_1_sspa?s=electronics&amp;ie=UTF8&amp;qid=1537892803&amp;sr=1-1-spons&amp;keywords=SSD1306+OLED+Display&amp;psc=1" TargetMode="External"/><Relationship Id="rId4" Type="http://schemas.openxmlformats.org/officeDocument/2006/relationships/hyperlink" Target="https://www.amazon.ca/Reader-Alloy-Micro-MacBook-Devices/dp/B071GX442W/ref=sr_1_1?s=electronics&amp;ie=UTF8&amp;qid=1537892776&amp;sr=1-1&amp;keywords=B071GX442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tabSelected="1" zoomScaleNormal="100" workbookViewId="0">
      <selection activeCell="A4" sqref="A4:J4"/>
    </sheetView>
  </sheetViews>
  <sheetFormatPr defaultRowHeight="15" x14ac:dyDescent="0.25"/>
  <cols>
    <col min="1" max="1" width="21.140625" customWidth="1"/>
    <col min="2" max="2" width="38.5703125" customWidth="1"/>
    <col min="3" max="3" width="4.85546875" style="2" customWidth="1"/>
    <col min="4" max="4" width="19.140625" customWidth="1"/>
    <col min="5" max="5" width="18.5703125" customWidth="1"/>
    <col min="6" max="6" width="22.28515625" bestFit="1" customWidth="1"/>
    <col min="7" max="7" width="10.140625" customWidth="1"/>
    <col min="10" max="10" width="12.42578125" bestFit="1" customWidth="1"/>
    <col min="11" max="11" width="54.28515625" style="23" customWidth="1"/>
  </cols>
  <sheetData>
    <row r="1" spans="1:11" ht="15.75" x14ac:dyDescent="0.25">
      <c r="A1" s="39" t="s">
        <v>62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x14ac:dyDescent="0.25">
      <c r="A2" t="s">
        <v>38</v>
      </c>
    </row>
    <row r="4" spans="1:11" x14ac:dyDescent="0.25">
      <c r="A4" s="29" t="s">
        <v>45</v>
      </c>
      <c r="B4" s="29"/>
      <c r="C4" s="29"/>
      <c r="D4" s="29"/>
      <c r="E4" s="29"/>
      <c r="F4" s="29"/>
      <c r="G4" s="29"/>
      <c r="H4" s="29"/>
      <c r="I4" s="29"/>
      <c r="J4" s="29"/>
    </row>
    <row r="5" spans="1:11" ht="19.149999999999999" customHeight="1" x14ac:dyDescent="0.25">
      <c r="A5" s="9" t="s">
        <v>36</v>
      </c>
      <c r="B5" s="9" t="s">
        <v>3</v>
      </c>
      <c r="C5" s="20" t="s">
        <v>32</v>
      </c>
      <c r="D5" s="9" t="s">
        <v>2</v>
      </c>
      <c r="E5" s="9" t="s">
        <v>0</v>
      </c>
      <c r="F5" s="9" t="s">
        <v>37</v>
      </c>
      <c r="G5" s="9" t="s">
        <v>31</v>
      </c>
      <c r="H5" s="9" t="s">
        <v>28</v>
      </c>
      <c r="I5" s="9" t="s">
        <v>30</v>
      </c>
      <c r="J5" s="9" t="s">
        <v>29</v>
      </c>
      <c r="K5" s="24" t="s">
        <v>41</v>
      </c>
    </row>
    <row r="6" spans="1:11" ht="62.25" customHeight="1" x14ac:dyDescent="0.25">
      <c r="A6" s="13" t="s">
        <v>8</v>
      </c>
      <c r="B6" s="12" t="s">
        <v>52</v>
      </c>
      <c r="C6" s="21">
        <v>1</v>
      </c>
      <c r="D6" s="14" t="s">
        <v>17</v>
      </c>
      <c r="E6" s="14" t="s">
        <v>9</v>
      </c>
      <c r="F6" s="15" t="s">
        <v>16</v>
      </c>
      <c r="G6" s="16">
        <v>93.99</v>
      </c>
      <c r="H6" s="16">
        <f>G6*0.13</f>
        <v>12.2187</v>
      </c>
      <c r="I6" s="16" t="s">
        <v>33</v>
      </c>
      <c r="J6" s="16">
        <f>C6*G6 +H6</f>
        <v>106.20869999999999</v>
      </c>
      <c r="K6" s="25" t="s">
        <v>46</v>
      </c>
    </row>
    <row r="7" spans="1:11" ht="60" x14ac:dyDescent="0.25">
      <c r="A7" s="14" t="s">
        <v>11</v>
      </c>
      <c r="B7" s="14" t="s">
        <v>20</v>
      </c>
      <c r="C7" s="21">
        <v>1</v>
      </c>
      <c r="D7" s="14"/>
      <c r="E7" s="14" t="s">
        <v>9</v>
      </c>
      <c r="F7" s="14" t="s">
        <v>21</v>
      </c>
      <c r="G7" s="16">
        <v>7.16</v>
      </c>
      <c r="H7" s="16">
        <f t="shared" ref="H7:H18" si="0">G7*0.13</f>
        <v>0.93080000000000007</v>
      </c>
      <c r="I7" s="16" t="s">
        <v>33</v>
      </c>
      <c r="J7" s="16">
        <f>C7*G7 +H7</f>
        <v>8.0907999999999998</v>
      </c>
      <c r="K7" s="25" t="s">
        <v>47</v>
      </c>
    </row>
    <row r="8" spans="1:11" ht="60" x14ac:dyDescent="0.25">
      <c r="A8" s="14" t="s">
        <v>18</v>
      </c>
      <c r="B8" s="14" t="s">
        <v>24</v>
      </c>
      <c r="C8" s="21">
        <v>1</v>
      </c>
      <c r="D8" s="14" t="s">
        <v>22</v>
      </c>
      <c r="E8" s="14" t="s">
        <v>9</v>
      </c>
      <c r="F8" s="14" t="s">
        <v>23</v>
      </c>
      <c r="G8" s="16">
        <v>14.65</v>
      </c>
      <c r="H8" s="16">
        <f t="shared" si="0"/>
        <v>1.9045000000000001</v>
      </c>
      <c r="I8" s="16" t="s">
        <v>33</v>
      </c>
      <c r="J8" s="16">
        <f>C8*G8 +H8</f>
        <v>16.554500000000001</v>
      </c>
      <c r="K8" s="25" t="s">
        <v>48</v>
      </c>
    </row>
    <row r="9" spans="1:11" ht="60" x14ac:dyDescent="0.25">
      <c r="A9" s="14" t="s">
        <v>12</v>
      </c>
      <c r="B9" s="10" t="s">
        <v>25</v>
      </c>
      <c r="C9" s="21">
        <v>1</v>
      </c>
      <c r="D9" s="13" t="s">
        <v>57</v>
      </c>
      <c r="E9" s="14" t="s">
        <v>9</v>
      </c>
      <c r="F9" s="14" t="s">
        <v>26</v>
      </c>
      <c r="G9" s="16">
        <v>9.99</v>
      </c>
      <c r="H9" s="16">
        <f t="shared" si="0"/>
        <v>1.2987</v>
      </c>
      <c r="I9" s="16" t="s">
        <v>33</v>
      </c>
      <c r="J9" s="16">
        <f>C9*G9 +H9</f>
        <v>11.2887</v>
      </c>
      <c r="K9" s="25" t="s">
        <v>49</v>
      </c>
    </row>
    <row r="10" spans="1:11" ht="75" x14ac:dyDescent="0.25">
      <c r="A10" s="14" t="s">
        <v>10</v>
      </c>
      <c r="B10" s="14" t="s">
        <v>35</v>
      </c>
      <c r="C10" s="21">
        <v>1</v>
      </c>
      <c r="D10" s="14"/>
      <c r="E10" s="14" t="s">
        <v>9</v>
      </c>
      <c r="F10" s="14" t="s">
        <v>39</v>
      </c>
      <c r="G10" s="16">
        <v>6.5</v>
      </c>
      <c r="H10" s="16">
        <f t="shared" si="0"/>
        <v>0.84499999999999997</v>
      </c>
      <c r="I10" s="16">
        <v>4.95</v>
      </c>
      <c r="J10" s="16">
        <f>C10*G10 +H10+I10</f>
        <v>12.295</v>
      </c>
      <c r="K10" s="25" t="s">
        <v>50</v>
      </c>
    </row>
    <row r="11" spans="1:11" ht="30" x14ac:dyDescent="0.25">
      <c r="A11" s="14" t="s">
        <v>13</v>
      </c>
      <c r="B11" s="19" t="s">
        <v>56</v>
      </c>
      <c r="C11" s="21">
        <v>1</v>
      </c>
      <c r="D11" s="14" t="s">
        <v>15</v>
      </c>
      <c r="E11" s="14" t="s">
        <v>1</v>
      </c>
      <c r="F11" s="14" t="s">
        <v>14</v>
      </c>
      <c r="G11" s="16">
        <v>2.73</v>
      </c>
      <c r="H11" s="16">
        <f>G11*0.13</f>
        <v>0.35489999999999999</v>
      </c>
      <c r="I11" s="16">
        <v>8</v>
      </c>
      <c r="J11" s="16">
        <f>C11*G11 +H11+I11</f>
        <v>11.084900000000001</v>
      </c>
      <c r="K11" s="25" t="s">
        <v>51</v>
      </c>
    </row>
    <row r="12" spans="1:11" ht="22.5" customHeight="1" x14ac:dyDescent="0.25">
      <c r="A12" s="30" t="s">
        <v>53</v>
      </c>
      <c r="B12" s="30"/>
      <c r="C12" s="30"/>
      <c r="D12" s="30"/>
      <c r="E12" s="30"/>
      <c r="F12" s="30"/>
      <c r="G12" s="30"/>
      <c r="H12" s="30"/>
      <c r="I12" s="30"/>
      <c r="J12" s="22">
        <f>SUM(J6:J11)</f>
        <v>165.52259999999998</v>
      </c>
      <c r="K12" s="14"/>
    </row>
    <row r="13" spans="1:11" ht="17.25" customHeight="1" x14ac:dyDescent="0.25">
      <c r="A13" s="36"/>
      <c r="B13" s="37"/>
      <c r="C13" s="37"/>
      <c r="D13" s="37"/>
      <c r="E13" s="37"/>
      <c r="F13" s="37"/>
      <c r="G13" s="37"/>
      <c r="H13" s="37"/>
      <c r="I13" s="37"/>
      <c r="J13" s="38"/>
      <c r="K13" s="14"/>
    </row>
    <row r="14" spans="1:11" ht="24.75" customHeight="1" x14ac:dyDescent="0.25">
      <c r="A14" s="28" t="s">
        <v>58</v>
      </c>
      <c r="B14" s="28"/>
      <c r="C14" s="28"/>
      <c r="D14" s="28"/>
      <c r="E14" s="28"/>
      <c r="F14" s="28"/>
      <c r="G14" s="28"/>
      <c r="H14" s="28"/>
      <c r="I14" s="28"/>
      <c r="J14" s="28"/>
      <c r="K14" s="14"/>
    </row>
    <row r="15" spans="1:11" ht="30" x14ac:dyDescent="0.25">
      <c r="A15" s="14" t="s">
        <v>43</v>
      </c>
      <c r="B15" s="14" t="s">
        <v>42</v>
      </c>
      <c r="C15" s="21">
        <v>1</v>
      </c>
      <c r="D15" s="14"/>
      <c r="E15" s="13" t="s">
        <v>40</v>
      </c>
      <c r="F15" s="14"/>
      <c r="G15" s="18">
        <v>24.74</v>
      </c>
      <c r="H15" s="16">
        <f>G15*0.13</f>
        <v>3.2161999999999997</v>
      </c>
      <c r="I15" s="16"/>
      <c r="J15" s="16">
        <f>C15*G15+H15</f>
        <v>27.956199999999999</v>
      </c>
      <c r="K15" s="14"/>
    </row>
    <row r="16" spans="1:11" ht="30" x14ac:dyDescent="0.25">
      <c r="A16" s="14" t="s">
        <v>44</v>
      </c>
      <c r="B16" s="14" t="s">
        <v>6</v>
      </c>
      <c r="C16" s="21"/>
      <c r="D16" s="14"/>
      <c r="E16" s="13" t="s">
        <v>40</v>
      </c>
      <c r="F16" s="14"/>
      <c r="G16" s="18">
        <v>3</v>
      </c>
      <c r="H16" s="16"/>
      <c r="I16" s="16"/>
      <c r="J16" s="16">
        <v>3</v>
      </c>
      <c r="K16" s="14"/>
    </row>
    <row r="17" spans="1:11" ht="30" x14ac:dyDescent="0.25">
      <c r="A17" s="14" t="s">
        <v>7</v>
      </c>
      <c r="B17" s="14" t="s">
        <v>5</v>
      </c>
      <c r="C17" s="21">
        <v>1</v>
      </c>
      <c r="D17" s="14"/>
      <c r="E17" s="13" t="s">
        <v>40</v>
      </c>
      <c r="F17" s="14"/>
      <c r="G17" s="16">
        <v>3</v>
      </c>
      <c r="H17" s="16"/>
      <c r="I17" s="16"/>
      <c r="J17" s="16">
        <f>C17*G17 +H17+I17</f>
        <v>3</v>
      </c>
      <c r="K17" s="14"/>
    </row>
    <row r="18" spans="1:11" ht="30" x14ac:dyDescent="0.25">
      <c r="A18" s="14" t="s">
        <v>4</v>
      </c>
      <c r="B18" s="14" t="s">
        <v>19</v>
      </c>
      <c r="C18" s="21">
        <v>1</v>
      </c>
      <c r="D18" s="14" t="s">
        <v>34</v>
      </c>
      <c r="E18" s="13" t="s">
        <v>40</v>
      </c>
      <c r="F18" s="14" t="s">
        <v>27</v>
      </c>
      <c r="G18" s="16">
        <v>10.96</v>
      </c>
      <c r="H18" s="16">
        <f t="shared" si="0"/>
        <v>1.4248000000000001</v>
      </c>
      <c r="I18" s="16">
        <v>8</v>
      </c>
      <c r="J18" s="16">
        <f>C18*G18 +H18+I18</f>
        <v>20.384799999999998</v>
      </c>
      <c r="K18" s="14"/>
    </row>
    <row r="19" spans="1:11" x14ac:dyDescent="0.25">
      <c r="A19" s="14" t="s">
        <v>59</v>
      </c>
      <c r="B19" s="19" t="s">
        <v>60</v>
      </c>
      <c r="C19" s="21">
        <v>1</v>
      </c>
      <c r="D19" s="14"/>
      <c r="E19" s="14" t="s">
        <v>61</v>
      </c>
      <c r="F19" s="14"/>
      <c r="G19" s="16">
        <v>92.95</v>
      </c>
      <c r="H19" s="16">
        <f>G19*0.13</f>
        <v>12.083500000000001</v>
      </c>
      <c r="I19" s="16"/>
      <c r="J19" s="16">
        <f>C19*G19+H19</f>
        <v>105.0335</v>
      </c>
      <c r="K19" s="25"/>
    </row>
    <row r="20" spans="1:11" ht="19.5" customHeight="1" x14ac:dyDescent="0.25">
      <c r="A20" s="32" t="s">
        <v>54</v>
      </c>
      <c r="B20" s="32"/>
      <c r="C20" s="32"/>
      <c r="D20" s="32"/>
      <c r="E20" s="32"/>
      <c r="F20" s="32"/>
      <c r="G20" s="32"/>
      <c r="H20" s="32"/>
      <c r="I20" s="32"/>
      <c r="J20" s="22">
        <f>SUM(J15:J19)</f>
        <v>159.37450000000001</v>
      </c>
      <c r="K20" s="14"/>
    </row>
    <row r="21" spans="1:11" s="11" customFormat="1" ht="15.75" x14ac:dyDescent="0.25">
      <c r="A21" s="33"/>
      <c r="B21" s="34"/>
      <c r="C21" s="34"/>
      <c r="D21" s="34"/>
      <c r="E21" s="34"/>
      <c r="F21" s="34"/>
      <c r="G21" s="34"/>
      <c r="H21" s="34"/>
      <c r="I21" s="34"/>
      <c r="J21" s="35"/>
      <c r="K21" s="26"/>
    </row>
    <row r="22" spans="1:11" ht="20.25" customHeight="1" x14ac:dyDescent="0.25">
      <c r="A22" s="31" t="s">
        <v>55</v>
      </c>
      <c r="B22" s="31"/>
      <c r="C22" s="31"/>
      <c r="D22" s="31"/>
      <c r="E22" s="31"/>
      <c r="F22" s="31"/>
      <c r="G22" s="31"/>
      <c r="H22" s="31"/>
      <c r="I22" s="31"/>
      <c r="J22" s="17">
        <f>J12+J20</f>
        <v>324.89710000000002</v>
      </c>
      <c r="K22" s="14"/>
    </row>
    <row r="23" spans="1:11" x14ac:dyDescent="0.25">
      <c r="G23" s="8"/>
      <c r="H23" s="8"/>
      <c r="I23" s="8"/>
      <c r="J23" s="8"/>
    </row>
    <row r="24" spans="1:11" x14ac:dyDescent="0.25">
      <c r="G24" s="8"/>
      <c r="H24" s="8"/>
      <c r="I24" s="8"/>
      <c r="J24" s="8"/>
    </row>
    <row r="25" spans="1:11" x14ac:dyDescent="0.25">
      <c r="G25" s="8"/>
      <c r="H25" s="8"/>
      <c r="I25" s="8"/>
      <c r="J25" s="8"/>
    </row>
    <row r="26" spans="1:11" x14ac:dyDescent="0.25">
      <c r="D26" s="5"/>
      <c r="G26" s="8"/>
      <c r="H26" s="8"/>
      <c r="I26" s="8"/>
      <c r="J26" s="8"/>
    </row>
    <row r="27" spans="1:11" x14ac:dyDescent="0.25">
      <c r="G27" s="8"/>
      <c r="H27" s="8"/>
      <c r="I27" s="8"/>
      <c r="J27" s="8"/>
    </row>
    <row r="28" spans="1:11" x14ac:dyDescent="0.25">
      <c r="G28" s="8"/>
      <c r="H28" s="8"/>
      <c r="I28" s="8"/>
      <c r="J28" s="8"/>
    </row>
    <row r="29" spans="1:11" x14ac:dyDescent="0.25">
      <c r="G29" s="8"/>
      <c r="H29" s="8"/>
      <c r="I29" s="8"/>
      <c r="J29" s="8"/>
    </row>
    <row r="30" spans="1:11" x14ac:dyDescent="0.25">
      <c r="G30" s="8"/>
      <c r="H30" s="8"/>
      <c r="I30" s="8"/>
      <c r="J30" s="8"/>
    </row>
    <row r="31" spans="1:11" x14ac:dyDescent="0.25">
      <c r="G31" s="8"/>
      <c r="H31" s="8"/>
      <c r="I31" s="8"/>
      <c r="J31" s="8"/>
    </row>
    <row r="32" spans="1:11" x14ac:dyDescent="0.25">
      <c r="F32" s="1"/>
      <c r="G32" s="8"/>
      <c r="H32" s="8"/>
      <c r="I32" s="8"/>
      <c r="J32" s="8"/>
    </row>
    <row r="33" spans="4:11" x14ac:dyDescent="0.25">
      <c r="G33" s="8"/>
      <c r="H33" s="8"/>
      <c r="I33" s="8"/>
      <c r="J33" s="8"/>
    </row>
    <row r="34" spans="4:11" x14ac:dyDescent="0.25">
      <c r="G34" s="6"/>
      <c r="H34" s="6"/>
      <c r="I34" s="6"/>
      <c r="J34" s="6"/>
    </row>
    <row r="35" spans="4:11" x14ac:dyDescent="0.25">
      <c r="G35" s="6"/>
      <c r="H35" s="6"/>
      <c r="I35" s="6"/>
      <c r="J35" s="6"/>
    </row>
    <row r="36" spans="4:11" x14ac:dyDescent="0.25">
      <c r="G36" s="6"/>
      <c r="H36" s="6"/>
      <c r="I36" s="6"/>
      <c r="J36" s="6"/>
      <c r="K36" s="27"/>
    </row>
    <row r="37" spans="4:11" x14ac:dyDescent="0.25">
      <c r="G37" s="6"/>
      <c r="H37" s="6"/>
      <c r="I37" s="6"/>
      <c r="J37" s="6"/>
    </row>
    <row r="38" spans="4:11" x14ac:dyDescent="0.25">
      <c r="G38" s="6"/>
      <c r="H38" s="6"/>
      <c r="I38" s="6"/>
      <c r="J38" s="6"/>
    </row>
    <row r="39" spans="4:11" x14ac:dyDescent="0.25">
      <c r="G39" s="7"/>
      <c r="H39" s="7"/>
      <c r="I39" s="7"/>
      <c r="J39" s="6"/>
    </row>
    <row r="40" spans="4:11" x14ac:dyDescent="0.25">
      <c r="G40" s="6"/>
      <c r="H40" s="6"/>
      <c r="I40" s="6"/>
      <c r="J40" s="6"/>
    </row>
    <row r="41" spans="4:11" x14ac:dyDescent="0.25">
      <c r="G41" s="6"/>
      <c r="H41" s="6"/>
      <c r="I41" s="6"/>
      <c r="J41" s="6"/>
    </row>
    <row r="45" spans="4:11" x14ac:dyDescent="0.25">
      <c r="G45" s="3"/>
      <c r="H45" s="3"/>
      <c r="I45" s="3"/>
    </row>
    <row r="46" spans="4:11" x14ac:dyDescent="0.25">
      <c r="F46" s="3"/>
      <c r="G46" s="3"/>
      <c r="H46" s="3"/>
      <c r="I46" s="3"/>
    </row>
    <row r="47" spans="4:11" x14ac:dyDescent="0.25">
      <c r="D47" s="3"/>
      <c r="F47" s="3"/>
      <c r="G47" s="4"/>
      <c r="H47" s="4"/>
      <c r="I47" s="4"/>
    </row>
  </sheetData>
  <mergeCells count="8">
    <mergeCell ref="A1:K1"/>
    <mergeCell ref="A14:J14"/>
    <mergeCell ref="A4:J4"/>
    <mergeCell ref="A12:I12"/>
    <mergeCell ref="A22:I22"/>
    <mergeCell ref="A20:I20"/>
    <mergeCell ref="A21:J21"/>
    <mergeCell ref="A13:J13"/>
  </mergeCells>
  <hyperlinks>
    <hyperlink ref="K6" r:id="rId1"/>
    <hyperlink ref="K7" r:id="rId2"/>
    <hyperlink ref="K8" r:id="rId3"/>
    <hyperlink ref="K9" r:id="rId4"/>
    <hyperlink ref="K10" r:id="rId5"/>
    <hyperlink ref="K11" r:id="rId6"/>
  </hyperlinks>
  <pageMargins left="0.25" right="0.25" top="0.75" bottom="0.75" header="0.3" footer="0.3"/>
  <pageSetup scale="60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Jansen</dc:creator>
  <cp:lastModifiedBy>Delroy Christie</cp:lastModifiedBy>
  <cp:lastPrinted>2018-09-25T17:13:47Z</cp:lastPrinted>
  <dcterms:created xsi:type="dcterms:W3CDTF">2016-05-31T15:21:33Z</dcterms:created>
  <dcterms:modified xsi:type="dcterms:W3CDTF">2018-09-25T17:14:44Z</dcterms:modified>
</cp:coreProperties>
</file>