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on\Dropbox\ELEC 4497 - Senior Design\App related stuff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M33" i="1"/>
  <c r="M28" i="1"/>
  <c r="M23" i="1"/>
  <c r="D25" i="1" l="1"/>
  <c r="K20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D10" i="1"/>
  <c r="D12" i="1"/>
  <c r="D11" i="1"/>
  <c r="D9" i="1"/>
  <c r="D30" i="1" l="1"/>
  <c r="D13" i="1"/>
  <c r="D31" i="1" l="1"/>
</calcChain>
</file>

<file path=xl/sharedStrings.xml><?xml version="1.0" encoding="utf-8"?>
<sst xmlns="http://schemas.openxmlformats.org/spreadsheetml/2006/main" count="43" uniqueCount="35">
  <si>
    <t>D</t>
  </si>
  <si>
    <t>V</t>
  </si>
  <si>
    <t>A</t>
  </si>
  <si>
    <t>W</t>
  </si>
  <si>
    <t>G</t>
  </si>
  <si>
    <t>H</t>
  </si>
  <si>
    <t xml:space="preserve">BAC= </t>
  </si>
  <si>
    <t>Hours Since first drink</t>
  </si>
  <si>
    <t>Gender Constant</t>
  </si>
  <si>
    <t># of drinks</t>
  </si>
  <si>
    <t>Volume of alcohal/drink</t>
  </si>
  <si>
    <t>weight</t>
  </si>
  <si>
    <t>male = .68, women = .55</t>
  </si>
  <si>
    <t xml:space="preserve">AC = </t>
  </si>
  <si>
    <t xml:space="preserve">SGB = </t>
  </si>
  <si>
    <t>BG =</t>
  </si>
  <si>
    <t xml:space="preserve">MET = </t>
  </si>
  <si>
    <t>BAC=((AC*SGB)/BG)-MET</t>
  </si>
  <si>
    <t>Alcohol content by volume</t>
  </si>
  <si>
    <t>Volume of non alcoholic ingredients</t>
  </si>
  <si>
    <t>VT</t>
  </si>
  <si>
    <t>Total volume</t>
  </si>
  <si>
    <t>NAV</t>
  </si>
  <si>
    <t>Spirit</t>
  </si>
  <si>
    <t>% Alcohol</t>
  </si>
  <si>
    <t>Spirit Volume</t>
  </si>
  <si>
    <t>Alcohol Volume</t>
  </si>
  <si>
    <t>DI</t>
  </si>
  <si>
    <t>Dilution from Ice</t>
  </si>
  <si>
    <t xml:space="preserve">%AC = </t>
  </si>
  <si>
    <t>ACV=</t>
  </si>
  <si>
    <t>%Alcohal content</t>
  </si>
  <si>
    <t>Alcohal content (volume)</t>
  </si>
  <si>
    <t>Distribution ratio Gender Constant - m =.68, f = .55</t>
  </si>
  <si>
    <t>BAC% = (ACV × 5.14/W × G) - .015 × H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</si>
</sst>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35"/>
  <sheetViews>
    <sheetView tabSelected="1" topLeftCell="A4" workbookViewId="0">
      <selection activeCell="E37" sqref="E37"/>
    </sheetView>
  </sheetViews>
  <sheetFormatPr defaultRowHeight="15" x14ac:dyDescent="0.25"/>
  <cols>
    <col min="5" max="5" width="18.28515625" customWidth="1"/>
    <col min="7" max="7" width="25.42578125" customWidth="1"/>
    <col min="9" max="9" width="15.140625" customWidth="1"/>
    <col min="10" max="10" width="10.28515625" customWidth="1"/>
    <col min="11" max="11" width="15.140625" customWidth="1"/>
    <col min="12" max="12" width="14.5703125" customWidth="1"/>
    <col min="13" max="13" width="13.140625" customWidth="1"/>
  </cols>
  <sheetData>
    <row r="3" spans="3:6" x14ac:dyDescent="0.25">
      <c r="C3" s="1" t="s">
        <v>0</v>
      </c>
      <c r="D3" s="1">
        <v>3</v>
      </c>
      <c r="E3" t="s">
        <v>9</v>
      </c>
    </row>
    <row r="4" spans="3:6" x14ac:dyDescent="0.25">
      <c r="C4" s="1" t="s">
        <v>1</v>
      </c>
      <c r="D4" s="1">
        <v>12</v>
      </c>
      <c r="E4" t="s">
        <v>10</v>
      </c>
    </row>
    <row r="5" spans="3:6" x14ac:dyDescent="0.25">
      <c r="C5" s="1" t="s">
        <v>2</v>
      </c>
      <c r="D5" s="1">
        <v>0.06</v>
      </c>
      <c r="E5" t="s">
        <v>18</v>
      </c>
    </row>
    <row r="6" spans="3:6" x14ac:dyDescent="0.25">
      <c r="C6" s="1" t="s">
        <v>3</v>
      </c>
      <c r="D6" s="1">
        <v>130</v>
      </c>
      <c r="E6" t="s">
        <v>11</v>
      </c>
    </row>
    <row r="7" spans="3:6" x14ac:dyDescent="0.25">
      <c r="C7" s="1" t="s">
        <v>4</v>
      </c>
      <c r="D7" s="1">
        <v>0.55000000000000004</v>
      </c>
      <c r="E7" t="s">
        <v>8</v>
      </c>
      <c r="F7" t="s">
        <v>12</v>
      </c>
    </row>
    <row r="8" spans="3:6" x14ac:dyDescent="0.25">
      <c r="C8" s="1" t="s">
        <v>5</v>
      </c>
      <c r="D8" s="1">
        <v>5</v>
      </c>
      <c r="E8" t="s">
        <v>7</v>
      </c>
    </row>
    <row r="9" spans="3:6" x14ac:dyDescent="0.25">
      <c r="C9" s="1" t="s">
        <v>13</v>
      </c>
      <c r="D9" s="1">
        <f>D3*D4*D5</f>
        <v>2.16</v>
      </c>
    </row>
    <row r="10" spans="3:6" x14ac:dyDescent="0.25">
      <c r="C10" s="1" t="s">
        <v>14</v>
      </c>
      <c r="D10" s="1">
        <f>100*1.055</f>
        <v>105.5</v>
      </c>
    </row>
    <row r="11" spans="3:6" x14ac:dyDescent="0.25">
      <c r="C11" s="1" t="s">
        <v>15</v>
      </c>
      <c r="D11" s="1">
        <f>D6*D7</f>
        <v>71.5</v>
      </c>
    </row>
    <row r="12" spans="3:6" x14ac:dyDescent="0.25">
      <c r="C12" s="1" t="s">
        <v>16</v>
      </c>
      <c r="D12" s="1">
        <f>D8*0.015</f>
        <v>7.4999999999999997E-2</v>
      </c>
    </row>
    <row r="13" spans="3:6" x14ac:dyDescent="0.25">
      <c r="C13" s="1" t="s">
        <v>6</v>
      </c>
      <c r="D13" s="1">
        <f>((D9*D10)/D11)-D12</f>
        <v>3.1121328671328672</v>
      </c>
      <c r="E13" t="s">
        <v>17</v>
      </c>
    </row>
    <row r="18" spans="3:13" x14ac:dyDescent="0.25">
      <c r="C18" s="1"/>
      <c r="H18" t="s">
        <v>23</v>
      </c>
      <c r="I18" t="s">
        <v>25</v>
      </c>
      <c r="J18" t="s">
        <v>24</v>
      </c>
      <c r="K18" t="s">
        <v>26</v>
      </c>
    </row>
    <row r="19" spans="3:13" x14ac:dyDescent="0.25">
      <c r="C19" s="1"/>
      <c r="H19" s="1">
        <v>1</v>
      </c>
      <c r="I19" s="1">
        <v>2.5</v>
      </c>
      <c r="J19" s="1">
        <v>0.4</v>
      </c>
      <c r="K19" s="1">
        <f>J19*I19</f>
        <v>1</v>
      </c>
    </row>
    <row r="20" spans="3:13" x14ac:dyDescent="0.25">
      <c r="C20" s="1"/>
      <c r="H20" s="1">
        <v>2</v>
      </c>
      <c r="I20" s="1">
        <v>0.5</v>
      </c>
      <c r="J20" s="1">
        <v>0.15</v>
      </c>
      <c r="K20" s="1">
        <f>J20*I20</f>
        <v>7.4999999999999997E-2</v>
      </c>
    </row>
    <row r="21" spans="3:13" x14ac:dyDescent="0.25">
      <c r="C21" s="1"/>
      <c r="H21" s="1">
        <v>3</v>
      </c>
      <c r="K21" s="1">
        <f t="shared" ref="K21:K34" si="0">J21*I21</f>
        <v>0</v>
      </c>
    </row>
    <row r="22" spans="3:13" x14ac:dyDescent="0.25">
      <c r="C22" s="1"/>
      <c r="H22" s="1">
        <v>4</v>
      </c>
      <c r="K22" s="1">
        <f t="shared" si="0"/>
        <v>0</v>
      </c>
    </row>
    <row r="23" spans="3:13" x14ac:dyDescent="0.25">
      <c r="C23" s="1" t="s">
        <v>27</v>
      </c>
      <c r="D23" s="1">
        <v>0</v>
      </c>
      <c r="E23" t="s">
        <v>28</v>
      </c>
      <c r="H23" s="1">
        <v>5</v>
      </c>
      <c r="K23" s="1">
        <f t="shared" si="0"/>
        <v>0</v>
      </c>
      <c r="M23">
        <f>3*60*60</f>
        <v>10800</v>
      </c>
    </row>
    <row r="24" spans="3:13" x14ac:dyDescent="0.25">
      <c r="C24" s="1" t="s">
        <v>22</v>
      </c>
      <c r="D24" s="1">
        <v>0</v>
      </c>
      <c r="E24" t="s">
        <v>19</v>
      </c>
      <c r="H24" s="1">
        <v>6</v>
      </c>
      <c r="K24" s="1">
        <f t="shared" si="0"/>
        <v>0</v>
      </c>
    </row>
    <row r="25" spans="3:13" x14ac:dyDescent="0.25">
      <c r="C25" s="1" t="s">
        <v>20</v>
      </c>
      <c r="D25" s="1">
        <f>SUM(I19,I20,D24,D23)</f>
        <v>3</v>
      </c>
      <c r="E25" t="s">
        <v>21</v>
      </c>
      <c r="H25" s="1">
        <v>7</v>
      </c>
      <c r="K25" s="1">
        <f t="shared" si="0"/>
        <v>0</v>
      </c>
    </row>
    <row r="26" spans="3:13" x14ac:dyDescent="0.25">
      <c r="C26" s="1" t="s">
        <v>0</v>
      </c>
      <c r="D26" s="1">
        <v>1</v>
      </c>
      <c r="E26" t="s">
        <v>9</v>
      </c>
      <c r="H26" s="1">
        <v>8</v>
      </c>
      <c r="K26" s="1">
        <f t="shared" si="0"/>
        <v>0</v>
      </c>
    </row>
    <row r="27" spans="3:13" x14ac:dyDescent="0.25">
      <c r="C27" s="1" t="s">
        <v>3</v>
      </c>
      <c r="D27" s="1">
        <v>130</v>
      </c>
      <c r="E27" t="s">
        <v>11</v>
      </c>
      <c r="H27" s="1">
        <v>9</v>
      </c>
      <c r="K27" s="1">
        <f t="shared" si="0"/>
        <v>0</v>
      </c>
    </row>
    <row r="28" spans="3:13" x14ac:dyDescent="0.25">
      <c r="C28" s="1" t="s">
        <v>4</v>
      </c>
      <c r="D28" s="1">
        <v>0.68</v>
      </c>
      <c r="E28" t="s">
        <v>33</v>
      </c>
      <c r="H28" s="1">
        <v>10</v>
      </c>
      <c r="K28" s="1">
        <f t="shared" si="0"/>
        <v>0</v>
      </c>
      <c r="M28">
        <f>M23/3600</f>
        <v>3</v>
      </c>
    </row>
    <row r="29" spans="3:13" x14ac:dyDescent="0.25">
      <c r="C29" s="1" t="s">
        <v>5</v>
      </c>
      <c r="D29" s="1">
        <v>1</v>
      </c>
      <c r="E29" t="s">
        <v>7</v>
      </c>
      <c r="H29" s="1">
        <v>11</v>
      </c>
      <c r="K29" s="1">
        <f t="shared" si="0"/>
        <v>0</v>
      </c>
    </row>
    <row r="30" spans="3:13" x14ac:dyDescent="0.25">
      <c r="C30" s="1" t="s">
        <v>29</v>
      </c>
      <c r="D30" s="1">
        <f>(SUM(K19:K34)/D25)</f>
        <v>0.35833333333333334</v>
      </c>
      <c r="E30" t="s">
        <v>31</v>
      </c>
      <c r="H30" s="1">
        <v>12</v>
      </c>
      <c r="K30" s="1">
        <f t="shared" si="0"/>
        <v>0</v>
      </c>
    </row>
    <row r="31" spans="3:13" x14ac:dyDescent="0.25">
      <c r="C31" s="1" t="s">
        <v>30</v>
      </c>
      <c r="D31" s="1">
        <f>D26*D25*D30</f>
        <v>1.075</v>
      </c>
      <c r="E31" t="s">
        <v>32</v>
      </c>
      <c r="H31" s="1">
        <v>13</v>
      </c>
      <c r="K31" s="1">
        <f t="shared" si="0"/>
        <v>0</v>
      </c>
    </row>
    <row r="32" spans="3:13" x14ac:dyDescent="0.25">
      <c r="C32" s="1"/>
      <c r="H32" s="1">
        <v>14</v>
      </c>
      <c r="K32" s="1">
        <f t="shared" si="0"/>
        <v>0</v>
      </c>
    </row>
    <row r="33" spans="3:13" x14ac:dyDescent="0.25">
      <c r="C33" s="1"/>
      <c r="D33" s="1"/>
      <c r="H33" s="1">
        <v>15</v>
      </c>
      <c r="K33" s="1">
        <f t="shared" si="0"/>
        <v>0</v>
      </c>
      <c r="M33">
        <f>1000*3600</f>
        <v>3600000</v>
      </c>
    </row>
    <row r="34" spans="3:13" x14ac:dyDescent="0.25">
      <c r="C34" s="1"/>
      <c r="D34" s="1"/>
      <c r="H34" s="1">
        <v>16</v>
      </c>
      <c r="K34" s="1">
        <f t="shared" si="0"/>
        <v>0</v>
      </c>
    </row>
    <row r="35" spans="3:13" x14ac:dyDescent="0.25">
      <c r="C35" s="1" t="s">
        <v>6</v>
      </c>
      <c r="D35" s="1">
        <f>((D31*5.14)/(D27*D28))-(0.015*D29)</f>
        <v>4.7505656108597277E-2</v>
      </c>
      <c r="E3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</dc:creator>
  <cp:lastModifiedBy>Devon</cp:lastModifiedBy>
  <dcterms:created xsi:type="dcterms:W3CDTF">2013-10-10T15:39:16Z</dcterms:created>
  <dcterms:modified xsi:type="dcterms:W3CDTF">2013-10-14T04:00:04Z</dcterms:modified>
</cp:coreProperties>
</file>