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<sst xmlns="http://schemas.openxmlformats.org/spreadsheetml/2006/main" count="59" uniqueCount="52">
  <si>
    <t xml:space="preserve">Vorname</t>
  </si>
  <si>
    <t xml:space="preserve">Name</t>
  </si>
  <si>
    <t xml:space="preserve">Gesamtpunkte</t>
  </si>
  <si>
    <t xml:space="preserve">Note</t>
  </si>
  <si>
    <t xml:space="preserve">% Aufgabe 1</t>
  </si>
  <si>
    <t xml:space="preserve">% Aufgabe 2</t>
  </si>
  <si>
    <t xml:space="preserve">% Aufgabe 3</t>
  </si>
  <si>
    <t xml:space="preserve">% Aufgabe 4</t>
  </si>
  <si>
    <t xml:space="preserve">Summe</t>
  </si>
  <si>
    <t xml:space="preserve">Aufgabe 1</t>
  </si>
  <si>
    <t xml:space="preserve">Gewicht -&gt;</t>
  </si>
  <si>
    <t xml:space="preserve">Aufgabe 2</t>
  </si>
  <si>
    <t xml:space="preserve">Aufgabe 3</t>
  </si>
  <si>
    <t xml:space="preserve">Aufgabe 4</t>
  </si>
  <si>
    <t xml:space="preserve">Punktespiegel</t>
  </si>
  <si>
    <t xml:space="preserve">a (8P)</t>
  </si>
  <si>
    <t xml:space="preserve">b (10P)</t>
  </si>
  <si>
    <t xml:space="preserve">c (0x)</t>
  </si>
  <si>
    <t xml:space="preserve">a (10P)</t>
  </si>
  <si>
    <t xml:space="preserve">b (15p)</t>
  </si>
  <si>
    <t xml:space="preserve">a (1x)</t>
  </si>
  <si>
    <t xml:space="preserve">b (0x)</t>
  </si>
  <si>
    <t xml:space="preserve">a (0x)</t>
  </si>
  <si>
    <t xml:space="preserve">c (1x)</t>
  </si>
  <si>
    <t xml:space="preserve">Ahmed</t>
  </si>
  <si>
    <t xml:space="preserve">Yasin</t>
  </si>
  <si>
    <t xml:space="preserve">Alexander</t>
  </si>
  <si>
    <t xml:space="preserve">Schmidt</t>
  </si>
  <si>
    <t xml:space="preserve">Amer</t>
  </si>
  <si>
    <t xml:space="preserve">Shaadouh</t>
  </si>
  <si>
    <t xml:space="preserve">Benjamin</t>
  </si>
  <si>
    <t xml:space="preserve">Fischer</t>
  </si>
  <si>
    <t xml:space="preserve">Bosse</t>
  </si>
  <si>
    <t xml:space="preserve">Lüth</t>
  </si>
  <si>
    <t xml:space="preserve">Notenspiegel</t>
  </si>
  <si>
    <t xml:space="preserve">Hendrik</t>
  </si>
  <si>
    <t xml:space="preserve">Mallon</t>
  </si>
  <si>
    <t xml:space="preserve">Summe:</t>
  </si>
  <si>
    <t xml:space="preserve">Jakob</t>
  </si>
  <si>
    <t xml:space="preserve">Hartung</t>
  </si>
  <si>
    <t xml:space="preserve">zu genehmigen:</t>
  </si>
  <si>
    <t xml:space="preserve">Leif</t>
  </si>
  <si>
    <t xml:space="preserve">Piontek</t>
  </si>
  <si>
    <t xml:space="preserve">Pascal</t>
  </si>
  <si>
    <t xml:space="preserve">Lensch</t>
  </si>
  <si>
    <t xml:space="preserve">Durchschnitt:</t>
  </si>
  <si>
    <t xml:space="preserve">Sebastian</t>
  </si>
  <si>
    <t xml:space="preserve">Kuckluck</t>
  </si>
  <si>
    <t xml:space="preserve">Morten</t>
  </si>
  <si>
    <t xml:space="preserve">/</t>
  </si>
  <si>
    <t xml:space="preserve">-</t>
  </si>
  <si>
    <t xml:space="preserve">To go: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</si>
</sst>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\ %"/>
    <numFmt numFmtId="166" formatCode="0"/>
    <numFmt numFmtId="167" formatCode="0.00\ %"/>
    <numFmt numFmtId="168" formatCode="0.0%"/>
    <numFmt numFmtId="169" formatCode="0.0"/>
  </numFmts>
  <fonts count="11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name val="Tahoma"/>
      <family val="2"/>
      <charset val="1"/>
    </font>
    <font>
      <sz val="10"/>
      <color rgb="FFFF0000"/>
      <name val="Tahoma"/>
      <family val="2"/>
      <charset val="1"/>
    </font>
    <font>
      <sz val="11"/>
      <name val="Calibri"/>
      <family val="2"/>
      <charset val="1"/>
    </font>
    <font>
      <sz val="11"/>
      <color theme="9" tint="-0.25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5"/>
        <bgColor rgb="FFC6EFCE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1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1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9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13" activeCellId="0" sqref="B13"/>
    </sheetView>
  </sheetViews>
  <sheetFormatPr defaultColWidth="10.66796875" defaultRowHeight="14.25" zeroHeight="false" outlineLevelRow="0" outlineLevelCol="0"/>
  <cols>
    <col collapsed="false" customWidth="true" hidden="false" outlineLevel="0" max="1" min="1" style="0" width="13.33"/>
    <col collapsed="false" customWidth="true" hidden="false" outlineLevel="0" max="2" min="2" style="0" width="16.11"/>
    <col collapsed="false" customWidth="true" hidden="false" outlineLevel="0" max="3" min="3" style="0" width="7.67"/>
    <col collapsed="false" customWidth="true" hidden="false" outlineLevel="0" max="4" min="4" style="1" width="8.33"/>
    <col collapsed="false" customWidth="true" hidden="false" outlineLevel="0" max="5" min="5" style="2" width="12.33"/>
    <col collapsed="false" customWidth="true" hidden="false" outlineLevel="0" max="6" min="6" style="0" width="11.45"/>
    <col collapsed="false" customWidth="true" hidden="true" outlineLevel="0" max="8" min="7" style="0" width="11.67"/>
    <col collapsed="false" customWidth="true" hidden="false" outlineLevel="0" max="9" min="9" style="3" width="9"/>
    <col collapsed="false" customWidth="true" hidden="false" outlineLevel="0" max="10" min="10" style="2" width="14"/>
    <col collapsed="false" customWidth="true" hidden="false" outlineLevel="0" max="11" min="11" style="2" width="9.44"/>
    <col collapsed="false" customWidth="true" hidden="false" outlineLevel="0" max="12" min="12" style="2" width="5.89"/>
    <col collapsed="false" customWidth="true" hidden="false" outlineLevel="0" max="13" min="13" style="2" width="5.44"/>
    <col collapsed="false" customWidth="true" hidden="false" outlineLevel="0" max="14" min="14" style="2" width="10.78"/>
    <col collapsed="false" customWidth="true" hidden="false" outlineLevel="0" max="15" min="15" style="2" width="10.89"/>
    <col collapsed="false" customWidth="true" hidden="false" outlineLevel="0" max="16" min="16" style="2" width="4.67"/>
    <col collapsed="false" customWidth="true" hidden="false" outlineLevel="0" max="17" min="17" style="2" width="5.33"/>
    <col collapsed="false" customWidth="true" hidden="false" outlineLevel="0" max="24" min="18" style="2" width="15.33"/>
    <col collapsed="false" customWidth="false" hidden="true" outlineLevel="0" max="25" min="25" style="0" width="10.67"/>
    <col collapsed="false" customWidth="true" hidden="false" outlineLevel="0" max="27" min="27" style="0" width="16.33"/>
    <col collapsed="false" customWidth="true" hidden="false" outlineLevel="0" max="28" min="28" style="0" width="13.44"/>
    <col collapsed="false" customWidth="true" hidden="false" outlineLevel="0" max="32" min="32" style="0" width="12.33"/>
    <col collapsed="false" customWidth="true" hidden="false" outlineLevel="0" max="36" min="36" style="0" width="15.33"/>
  </cols>
  <sheetData>
    <row r="1" customFormat="false" ht="14.25" hidden="false" customHeight="tru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4" t="s">
        <v>5</v>
      </c>
      <c r="G1" s="4" t="s">
        <v>6</v>
      </c>
      <c r="H1" s="4" t="s">
        <v>7</v>
      </c>
      <c r="I1" s="9" t="s">
        <v>8</v>
      </c>
      <c r="J1" s="10" t="s">
        <v>9</v>
      </c>
      <c r="K1" s="10"/>
      <c r="L1" s="11" t="s">
        <v>10</v>
      </c>
      <c r="M1" s="11" t="n">
        <v>0.5</v>
      </c>
      <c r="N1" s="10" t="s">
        <v>11</v>
      </c>
      <c r="O1" s="10"/>
      <c r="P1" s="11" t="s">
        <v>10</v>
      </c>
      <c r="Q1" s="11" t="n">
        <v>0.5</v>
      </c>
      <c r="R1" s="10" t="s">
        <v>12</v>
      </c>
      <c r="S1" s="10"/>
      <c r="T1" s="11" t="s">
        <v>10</v>
      </c>
      <c r="U1" s="11" t="n">
        <v>0</v>
      </c>
      <c r="V1" s="10" t="s">
        <v>13</v>
      </c>
      <c r="W1" s="10"/>
      <c r="X1" s="11" t="s">
        <v>10</v>
      </c>
      <c r="Y1" s="12"/>
      <c r="Z1" s="13" t="n">
        <v>0</v>
      </c>
      <c r="AA1" s="14" t="s">
        <v>14</v>
      </c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</row>
    <row r="2" customFormat="false" ht="14.25" hidden="false" customHeight="false" outlineLevel="0" collapsed="false">
      <c r="A2" s="4"/>
      <c r="B2" s="5"/>
      <c r="C2" s="6"/>
      <c r="D2" s="7"/>
      <c r="E2" s="8"/>
      <c r="F2" s="4"/>
      <c r="G2" s="4"/>
      <c r="H2" s="4"/>
      <c r="I2" s="9"/>
      <c r="J2" s="16" t="s">
        <v>15</v>
      </c>
      <c r="K2" s="17" t="s">
        <v>16</v>
      </c>
      <c r="L2" s="18" t="s">
        <v>17</v>
      </c>
      <c r="M2" s="19" t="n">
        <f aca="false">LEFT(RIGHT(J$2, 3),1)+LEFT(RIGHT(K$2, 4),2)+LEFT(RIGHT(L$2, 3),1)</f>
        <v>18</v>
      </c>
      <c r="N2" s="16" t="s">
        <v>18</v>
      </c>
      <c r="O2" s="17" t="s">
        <v>19</v>
      </c>
      <c r="P2" s="18" t="s">
        <v>17</v>
      </c>
      <c r="Q2" s="19" t="n">
        <f aca="false">LEFT(RIGHT(N$2, 4),2)+LEFT(RIGHT(O$2, 4),2)+LEFT(RIGHT(P$2, 3),1)</f>
        <v>25</v>
      </c>
      <c r="R2" s="20" t="s">
        <v>20</v>
      </c>
      <c r="S2" s="19" t="s">
        <v>21</v>
      </c>
      <c r="T2" s="18" t="s">
        <v>17</v>
      </c>
      <c r="U2" s="19" t="n">
        <f aca="false">LEFT(RIGHT(R$2, 3),1)+LEFT(RIGHT(S$2, 3),1)+LEFT(RIGHT(T$2, 3),1)</f>
        <v>1</v>
      </c>
      <c r="V2" s="20" t="s">
        <v>22</v>
      </c>
      <c r="W2" s="19" t="s">
        <v>21</v>
      </c>
      <c r="X2" s="18" t="s">
        <v>23</v>
      </c>
      <c r="Z2" s="21" t="n">
        <f aca="false">LEFT(RIGHT(V$2, 3),1)+LEFT(RIGHT(W$2, 3),1)+LEFT(RIGHT(X$2, 3),1)</f>
        <v>1</v>
      </c>
      <c r="AA2" s="2"/>
    </row>
    <row r="3" customFormat="false" ht="14.25" hidden="false" customHeight="false" outlineLevel="0" collapsed="false">
      <c r="A3" s="22"/>
      <c r="B3" s="22"/>
      <c r="C3" s="22"/>
      <c r="D3" s="23"/>
      <c r="E3" s="24"/>
      <c r="F3" s="24"/>
      <c r="G3" s="24"/>
      <c r="H3" s="24"/>
      <c r="I3" s="2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 t="n">
        <v>1</v>
      </c>
      <c r="Z3" s="3"/>
      <c r="AA3" s="26" t="n">
        <v>15</v>
      </c>
      <c r="AB3" s="26" t="n">
        <v>14</v>
      </c>
      <c r="AC3" s="26" t="n">
        <v>13</v>
      </c>
      <c r="AD3" s="26" t="n">
        <v>12</v>
      </c>
      <c r="AE3" s="26" t="n">
        <v>11</v>
      </c>
      <c r="AF3" s="26" t="n">
        <v>10</v>
      </c>
      <c r="AG3" s="26" t="n">
        <v>9</v>
      </c>
      <c r="AH3" s="26" t="n">
        <v>8</v>
      </c>
      <c r="AI3" s="26" t="n">
        <v>7</v>
      </c>
      <c r="AJ3" s="26" t="n">
        <v>6</v>
      </c>
      <c r="AK3" s="26" t="n">
        <v>5</v>
      </c>
      <c r="AL3" s="26" t="n">
        <v>4</v>
      </c>
      <c r="AM3" s="26" t="n">
        <v>3</v>
      </c>
      <c r="AN3" s="26" t="n">
        <v>2</v>
      </c>
      <c r="AO3" s="26" t="n">
        <v>1</v>
      </c>
      <c r="AP3" s="26" t="n">
        <v>0</v>
      </c>
    </row>
    <row r="4" customFormat="false" ht="14.25" hidden="false" customHeight="false" outlineLevel="0" collapsed="false">
      <c r="A4" s="27" t="s">
        <v>24</v>
      </c>
      <c r="B4" s="27" t="s">
        <v>25</v>
      </c>
      <c r="C4" s="28" t="n">
        <f aca="false">J4+K4+N4+O4</f>
        <v>27</v>
      </c>
      <c r="D4" s="1" t="n">
        <f aca="false">IF(I4=125%, "-", IF(I4=125%, "-", IF(I4&gt;93.4%, 15, IF(I4&gt;89.4%, 14, IF(I4&gt;83.4%, 13, IF(I4&gt;79.4%, 12, IF(I4&gt;73.4%, 11, IF(I4&gt;69.4%, 10, IF(I4&gt;63.4%, 9, IF(I4&gt;59.4%, 8, IF(I4&gt;53.4%, 7, IF(I4&gt;49.4%, 6, IF(I4&gt;43.4%, 5, IF(I4&gt;35.4%, 4, IF(I4&gt;27.4%, 3, IF(I4&gt;18.4%, 2, IF(I4&gt;10.4%, 1, 0)))))))))))))))))</f>
        <v>8</v>
      </c>
      <c r="E4" s="29" t="n">
        <f aca="false">((J4+K4)/$M$2)*$M$1</f>
        <v>0.333333333333333</v>
      </c>
      <c r="F4" s="29" t="n">
        <f aca="false">((N4+O4)/$Q$2)*$Q$1</f>
        <v>0.3</v>
      </c>
      <c r="G4" s="30" t="n">
        <f aca="false">((4-((((R4*LEFT(RIGHT(R$2, 3),1))+(S4*LEFT(RIGHT(S$2, 3),1))+(T4*LEFT(RIGHT(T$2, 3),1)))/U$2)-1))/4)*U$1</f>
        <v>0</v>
      </c>
      <c r="H4" s="30" t="n">
        <f aca="false">((4-((((V4*LEFT(RIGHT(V$2, 3),1))+(W4*LEFT(RIGHT(W$2, 3),1))+(X4*LEFT(RIGHT(X$2, 3),1)))/Z$2)-1))/4)*Z$1</f>
        <v>0</v>
      </c>
      <c r="I4" s="31" t="n">
        <f aca="false">SUM(E4:H4)</f>
        <v>0.633333333333333</v>
      </c>
      <c r="J4" s="32" t="n">
        <v>2</v>
      </c>
      <c r="K4" s="33" t="n">
        <v>10</v>
      </c>
      <c r="L4" s="34"/>
      <c r="M4" s="34"/>
      <c r="N4" s="32" t="n">
        <v>0</v>
      </c>
      <c r="O4" s="33" t="n">
        <v>15</v>
      </c>
      <c r="P4" s="34"/>
      <c r="Q4" s="34"/>
      <c r="R4" s="35"/>
      <c r="S4" s="34"/>
      <c r="T4" s="34"/>
      <c r="U4" s="34"/>
      <c r="V4" s="34"/>
      <c r="W4" s="34"/>
      <c r="X4" s="34"/>
      <c r="Y4" s="2" t="n">
        <v>1</v>
      </c>
      <c r="Z4" s="34"/>
      <c r="AA4" s="0" t="n">
        <f aca="false">SUMIF($D$4:$D$28, AA3,$Y$4:$Y$28)</f>
        <v>0</v>
      </c>
      <c r="AB4" s="0" t="n">
        <f aca="false">SUMIF($D$4:$D$28, AB3,$Y$4:$Y$28)</f>
        <v>1</v>
      </c>
      <c r="AC4" s="0" t="n">
        <f aca="false">SUMIF($D$4:$D$28, AC3,$Y$4:$Y$28)</f>
        <v>1</v>
      </c>
      <c r="AD4" s="0" t="n">
        <f aca="false">SUMIF($D$4:$D$28, AD3,$Y$4:$Y$28)</f>
        <v>1</v>
      </c>
      <c r="AE4" s="0" t="n">
        <f aca="false">SUMIF($D$4:$D$28, AE3,$Y$4:$Y$28)</f>
        <v>0</v>
      </c>
      <c r="AF4" s="0" t="n">
        <f aca="false">SUMIF($D$4:$D$28, AF3,$Y$4:$Y$28)</f>
        <v>0</v>
      </c>
      <c r="AG4" s="0" t="n">
        <f aca="false">SUMIF($D$4:$D$28, AG3,$Y$4:$Y$28)</f>
        <v>0</v>
      </c>
      <c r="AH4" s="0" t="n">
        <f aca="false">SUMIF($D$4:$D$28, AH3,$Y$4:$Y$28)</f>
        <v>1</v>
      </c>
      <c r="AI4" s="0" t="n">
        <f aca="false">SUMIF($D$4:$D$28, AI3,$Y$4:$Y$28)</f>
        <v>0</v>
      </c>
      <c r="AJ4" s="0" t="n">
        <f aca="false">SUMIF($D$4:$D$28, AJ3,$Y$4:$Y$28)</f>
        <v>1</v>
      </c>
      <c r="AK4" s="0" t="n">
        <f aca="false">SUMIF($D$4:$D$28, AK3,$Y$4:$Y$28)</f>
        <v>0</v>
      </c>
      <c r="AL4" s="0" t="n">
        <f aca="false">SUMIF($D$4:$D$28, AL3,$Y$4:$Y$28)</f>
        <v>2</v>
      </c>
      <c r="AM4" s="0" t="n">
        <f aca="false">SUMIF($D$4:$D$28, AM3,$Y$4:$Y$28)</f>
        <v>0</v>
      </c>
      <c r="AN4" s="0" t="n">
        <f aca="false">SUMIF($D$4:$D$28, AN3,$Y$4:$Y$28)</f>
        <v>0</v>
      </c>
      <c r="AO4" s="0" t="n">
        <f aca="false">SUMIF($D$4:$D$28, AO3,$Y$4:$Y$28)</f>
        <v>0</v>
      </c>
      <c r="AP4" s="0" t="n">
        <f aca="false">SUMIF($D$4:$D$28, AP3,$Y$4:$Y$28)</f>
        <v>17</v>
      </c>
    </row>
    <row r="5" customFormat="false" ht="14.25" hidden="false" customHeight="false" outlineLevel="0" collapsed="false">
      <c r="A5" s="36" t="s">
        <v>26</v>
      </c>
      <c r="B5" s="36" t="s">
        <v>27</v>
      </c>
      <c r="C5" s="28" t="n">
        <f aca="false">J5+K5+N5+O5</f>
        <v>0</v>
      </c>
      <c r="D5" s="1" t="n">
        <f aca="false">IF(I5=125%, "-", IF(I5=125%, "-", IF(I5&gt;93.4%, 15, IF(I5&gt;89.4%, 14, IF(I5&gt;83.4%, 13, IF(I5&gt;79.4%, 12, IF(I5&gt;73.4%, 11, IF(I5&gt;69.4%, 10, IF(I5&gt;63.4%, 9, IF(I5&gt;59.4%, 8, IF(I5&gt;53.4%, 7, IF(I5&gt;49.4%, 6, IF(I5&gt;43.4%, 5, IF(I5&gt;35.4%, 4, IF(I5&gt;27.4%, 3, IF(I5&gt;18.4%, 2, IF(I5&gt;10.4%, 1, 0)))))))))))))))))</f>
        <v>0</v>
      </c>
      <c r="E5" s="29" t="n">
        <f aca="false">((J5+K5)/$M$2)*$M$1</f>
        <v>0</v>
      </c>
      <c r="F5" s="29" t="n">
        <f aca="false">((N5+O5)/$Q$2)*$Q$1</f>
        <v>0</v>
      </c>
      <c r="G5" s="30" t="n">
        <f aca="false">((4-((((R5*LEFT(RIGHT(R$2, 3),1))+(S5*LEFT(RIGHT(S$2, 3),1))+(T5*LEFT(RIGHT(T$2, 3),1)))/U$2)-1))/4)*U$1</f>
        <v>0</v>
      </c>
      <c r="H5" s="30" t="n">
        <f aca="false">((4-((((V5*LEFT(RIGHT(V$2, 3),1))+(W5*LEFT(RIGHT(W$2, 3),1))+(X5*LEFT(RIGHT(X$2, 3),1)))/Z$2)-1))/4)*Z$1</f>
        <v>0</v>
      </c>
      <c r="I5" s="31" t="n">
        <f aca="false">SUM(E5:H5)</f>
        <v>0</v>
      </c>
      <c r="J5" s="32"/>
      <c r="K5" s="33"/>
      <c r="L5" s="34"/>
      <c r="M5" s="34"/>
      <c r="N5" s="32"/>
      <c r="O5" s="33"/>
      <c r="P5" s="34"/>
      <c r="Q5" s="34"/>
      <c r="R5" s="35"/>
      <c r="S5" s="34"/>
      <c r="T5" s="34"/>
      <c r="U5" s="34"/>
      <c r="V5" s="34"/>
      <c r="W5" s="34"/>
      <c r="X5" s="34"/>
      <c r="Y5" s="2" t="n">
        <v>1</v>
      </c>
      <c r="Z5" s="34"/>
    </row>
    <row r="6" customFormat="false" ht="14.25" hidden="false" customHeight="false" outlineLevel="0" collapsed="false">
      <c r="A6" s="27" t="s">
        <v>28</v>
      </c>
      <c r="B6" s="27" t="s">
        <v>29</v>
      </c>
      <c r="C6" s="28" t="n">
        <f aca="false">J6+K6+N6+O6</f>
        <v>15</v>
      </c>
      <c r="D6" s="1" t="n">
        <f aca="false">IF(I6=125%, "-", IF(I6=125%, "-", IF(I6&gt;93.4%, 15, IF(I6&gt;89.4%, 14, IF(I6&gt;83.4%, 13, IF(I6&gt;79.4%, 12, IF(I6&gt;73.4%, 11, IF(I6&gt;69.4%, 10, IF(I6&gt;63.4%, 9, IF(I6&gt;59.4%, 8, IF(I6&gt;53.4%, 7, IF(I6&gt;49.4%, 6, IF(I6&gt;43.4%, 5, IF(I6&gt;35.4%, 4, IF(I6&gt;27.4%, 3, IF(I6&gt;18.4%, 2, IF(I6&gt;10.4%, 1, 0)))))))))))))))))</f>
        <v>4</v>
      </c>
      <c r="E6" s="29" t="n">
        <f aca="false">((J6+K6)/$M$2)*$M$1</f>
        <v>0.25</v>
      </c>
      <c r="F6" s="29" t="n">
        <f aca="false">((N6+O6)/$Q$2)*$Q$1</f>
        <v>0.12</v>
      </c>
      <c r="G6" s="30" t="n">
        <f aca="false">((4-((((R6*LEFT(RIGHT(R$2, 3),1))+(S6*LEFT(RIGHT(S$2, 3),1))+(T6*LEFT(RIGHT(T$2, 3),1)))/U$2)-1))/4)*U$1</f>
        <v>0</v>
      </c>
      <c r="H6" s="30" t="n">
        <f aca="false">((4-((((V6*LEFT(RIGHT(V$2, 3),1))+(W6*LEFT(RIGHT(W$2, 3),1))+(X6*LEFT(RIGHT(X$2, 3),1)))/Z$2)-1))/4)*Z$1</f>
        <v>0</v>
      </c>
      <c r="I6" s="31" t="n">
        <f aca="false">SUM(E6:H6)</f>
        <v>0.37</v>
      </c>
      <c r="J6" s="32" t="n">
        <v>2</v>
      </c>
      <c r="K6" s="33" t="n">
        <v>7</v>
      </c>
      <c r="L6" s="34"/>
      <c r="M6" s="34"/>
      <c r="N6" s="37" t="n">
        <v>0</v>
      </c>
      <c r="O6" s="33" t="n">
        <v>6</v>
      </c>
      <c r="P6" s="34"/>
      <c r="Q6" s="34"/>
      <c r="R6" s="38"/>
      <c r="S6" s="34"/>
      <c r="T6" s="34"/>
      <c r="U6" s="34"/>
      <c r="V6" s="34"/>
      <c r="W6" s="34"/>
      <c r="X6" s="34"/>
      <c r="Y6" s="2" t="n">
        <v>1</v>
      </c>
      <c r="Z6" s="34"/>
      <c r="AA6" s="39"/>
    </row>
    <row r="7" s="39" customFormat="true" ht="14.25" hidden="false" customHeight="false" outlineLevel="0" collapsed="false">
      <c r="A7" s="36" t="s">
        <v>30</v>
      </c>
      <c r="B7" s="36" t="s">
        <v>31</v>
      </c>
      <c r="C7" s="28" t="n">
        <f aca="false">J7+K7+N7+O7</f>
        <v>0</v>
      </c>
      <c r="D7" s="1" t="n">
        <f aca="false">IF(I7=125%, "-", IF(I7=125%, "-", IF(I7&gt;93.4%, 15, IF(I7&gt;89.4%, 14, IF(I7&gt;83.4%, 13, IF(I7&gt;79.4%, 12, IF(I7&gt;73.4%, 11, IF(I7&gt;69.4%, 10, IF(I7&gt;63.4%, 9, IF(I7&gt;59.4%, 8, IF(I7&gt;53.4%, 7, IF(I7&gt;49.4%, 6, IF(I7&gt;43.4%, 5, IF(I7&gt;35.4%, 4, IF(I7&gt;27.4%, 3, IF(I7&gt;18.4%, 2, IF(I7&gt;10.4%, 1, 0)))))))))))))))))</f>
        <v>0</v>
      </c>
      <c r="E7" s="29" t="n">
        <f aca="false">((J7+K7)/$M$2)*$M$1</f>
        <v>0</v>
      </c>
      <c r="F7" s="29" t="n">
        <f aca="false">((N7+O7)/$Q$2)*$Q$1</f>
        <v>0</v>
      </c>
      <c r="G7" s="30" t="n">
        <f aca="false">((4-((((R7*LEFT(RIGHT(R$2, 3),1))+(S7*LEFT(RIGHT(S$2, 3),1))+(T7*LEFT(RIGHT(T$2, 3),1)))/U$2)-1))/4)*U$1</f>
        <v>0</v>
      </c>
      <c r="H7" s="30" t="n">
        <f aca="false">((4-((((V7*LEFT(RIGHT(V$2, 3),1))+(W7*LEFT(RIGHT(W$2, 3),1))+(X7*LEFT(RIGHT(X$2, 3),1)))/Z$2)-1))/4)*Z$1</f>
        <v>0</v>
      </c>
      <c r="I7" s="31" t="n">
        <f aca="false">SUM(E7:H7)</f>
        <v>0</v>
      </c>
      <c r="J7" s="32"/>
      <c r="K7" s="33"/>
      <c r="L7" s="34"/>
      <c r="M7" s="34"/>
      <c r="N7" s="37"/>
      <c r="O7" s="33"/>
      <c r="P7" s="34"/>
      <c r="Q7" s="34"/>
      <c r="R7" s="38"/>
      <c r="S7" s="34"/>
      <c r="T7" s="34"/>
      <c r="U7" s="34"/>
      <c r="V7" s="34"/>
      <c r="W7" s="34"/>
      <c r="X7" s="34"/>
      <c r="Y7" s="2" t="n">
        <v>1</v>
      </c>
      <c r="Z7" s="34"/>
    </row>
    <row r="8" customFormat="false" ht="14.25" hidden="false" customHeight="false" outlineLevel="0" collapsed="false">
      <c r="A8" s="27" t="s">
        <v>32</v>
      </c>
      <c r="B8" s="27" t="s">
        <v>33</v>
      </c>
      <c r="C8" s="28" t="n">
        <f aca="false">J8+K8+N8+O8</f>
        <v>34</v>
      </c>
      <c r="D8" s="1" t="n">
        <f aca="false">IF(I8=125%, "-", IF(I8=125%, "-", IF(I8&gt;93.4%, 15, IF(I8&gt;89.4%, 14, IF(I8&gt;83.4%, 13, IF(I8&gt;79.4%, 12, IF(I8&gt;73.4%, 11, IF(I8&gt;69.4%, 10, IF(I8&gt;63.4%, 9, IF(I8&gt;59.4%, 8, IF(I8&gt;53.4%, 7, IF(I8&gt;49.4%, 6, IF(I8&gt;43.4%, 5, IF(I8&gt;35.4%, 4, IF(I8&gt;27.4%, 3, IF(I8&gt;18.4%, 2, IF(I8&gt;10.4%, 1, 0)))))))))))))))))</f>
        <v>12</v>
      </c>
      <c r="E8" s="29" t="n">
        <f aca="false">((J8+K8)/$M$2)*$M$1</f>
        <v>0.444444444444444</v>
      </c>
      <c r="F8" s="29" t="n">
        <f aca="false">((N8+O8)/$Q$2)*$Q$1</f>
        <v>0.36</v>
      </c>
      <c r="G8" s="30" t="n">
        <f aca="false">((4-((((R8*LEFT(RIGHT(R$2, 3),1))+(S8*LEFT(RIGHT(S$2, 3),1))+(T8*LEFT(RIGHT(T$2, 3),1)))/U$2)-1))/4)*U$1</f>
        <v>0</v>
      </c>
      <c r="H8" s="30" t="n">
        <f aca="false">((4-((((V8*LEFT(RIGHT(V$2, 3),1))+(W8*LEFT(RIGHT(W$2, 3),1))+(X8*LEFT(RIGHT(X$2, 3),1)))/Z$2)-1))/4)*Z$1</f>
        <v>0</v>
      </c>
      <c r="I8" s="31" t="n">
        <f aca="false">SUM(E8:H8)</f>
        <v>0.804444444444444</v>
      </c>
      <c r="J8" s="32" t="n">
        <v>6</v>
      </c>
      <c r="K8" s="33" t="n">
        <v>10</v>
      </c>
      <c r="L8" s="34"/>
      <c r="M8" s="34"/>
      <c r="N8" s="32" t="n">
        <v>2</v>
      </c>
      <c r="O8" s="33" t="n">
        <v>16</v>
      </c>
      <c r="P8" s="34"/>
      <c r="Q8" s="34"/>
      <c r="R8" s="35"/>
      <c r="S8" s="34"/>
      <c r="T8" s="34"/>
      <c r="U8" s="34"/>
      <c r="V8" s="34"/>
      <c r="W8" s="34"/>
      <c r="X8" s="34"/>
      <c r="Y8" s="2" t="n">
        <v>1</v>
      </c>
      <c r="Z8" s="34"/>
      <c r="AB8" s="40" t="s">
        <v>34</v>
      </c>
      <c r="AC8" s="41" t="n">
        <v>1</v>
      </c>
      <c r="AD8" s="41" t="n">
        <v>2</v>
      </c>
      <c r="AE8" s="41" t="n">
        <v>3</v>
      </c>
      <c r="AF8" s="41" t="n">
        <v>4</v>
      </c>
      <c r="AG8" s="41" t="n">
        <v>5</v>
      </c>
      <c r="AH8" s="41" t="n">
        <v>6</v>
      </c>
    </row>
    <row r="9" customFormat="false" ht="14.25" hidden="false" customHeight="false" outlineLevel="0" collapsed="false">
      <c r="A9" s="36" t="s">
        <v>35</v>
      </c>
      <c r="B9" s="36" t="s">
        <v>36</v>
      </c>
      <c r="C9" s="28" t="n">
        <f aca="false">J9+K9+N9+O9</f>
        <v>0</v>
      </c>
      <c r="D9" s="1" t="n">
        <f aca="false">IF(I9=125%, "-", IF(I9=125%, "-", IF(I9&gt;93.4%, 15, IF(I9&gt;89.4%, 14, IF(I9&gt;83.4%, 13, IF(I9&gt;79.4%, 12, IF(I9&gt;73.4%, 11, IF(I9&gt;69.4%, 10, IF(I9&gt;63.4%, 9, IF(I9&gt;59.4%, 8, IF(I9&gt;53.4%, 7, IF(I9&gt;49.4%, 6, IF(I9&gt;43.4%, 5, IF(I9&gt;35.4%, 4, IF(I9&gt;27.4%, 3, IF(I9&gt;18.4%, 2, IF(I9&gt;10.4%, 1, 0)))))))))))))))))</f>
        <v>0</v>
      </c>
      <c r="E9" s="29" t="n">
        <f aca="false">((J9+K9)/$M$2)*$M$1</f>
        <v>0</v>
      </c>
      <c r="F9" s="29" t="n">
        <f aca="false">((N9+O9)/$Q$2)*$Q$1</f>
        <v>0</v>
      </c>
      <c r="G9" s="30" t="n">
        <f aca="false">((4-((((R9*LEFT(RIGHT(R$2, 3),1))+(S9*LEFT(RIGHT(S$2, 3),1))+(T9*LEFT(RIGHT(T$2, 3),1)))/U$2)-1))/4)*U$1</f>
        <v>0</v>
      </c>
      <c r="H9" s="30" t="n">
        <f aca="false">((4-((((V9*LEFT(RIGHT(V$2, 3),1))+(W9*LEFT(RIGHT(W$2, 3),1))+(X9*LEFT(RIGHT(X$2, 3),1)))/Z$2)-1))/4)*Z$1</f>
        <v>0</v>
      </c>
      <c r="I9" s="31" t="n">
        <f aca="false">SUM(E9:H9)</f>
        <v>0</v>
      </c>
      <c r="J9" s="32"/>
      <c r="K9" s="33"/>
      <c r="L9" s="34"/>
      <c r="M9" s="34"/>
      <c r="N9" s="32"/>
      <c r="O9" s="33"/>
      <c r="P9" s="34"/>
      <c r="Q9" s="34"/>
      <c r="R9" s="35"/>
      <c r="S9" s="34"/>
      <c r="T9" s="34"/>
      <c r="U9" s="34"/>
      <c r="V9" s="34"/>
      <c r="W9" s="34"/>
      <c r="X9" s="34"/>
      <c r="Y9" s="2" t="n">
        <v>1</v>
      </c>
      <c r="Z9" s="34"/>
      <c r="AC9" s="2" t="n">
        <f aca="false">SUM(AA4:AC4)-AC11</f>
        <v>2</v>
      </c>
      <c r="AD9" s="2" t="n">
        <f aca="false">SUM(AD4:AF4)</f>
        <v>1</v>
      </c>
      <c r="AE9" s="2" t="n">
        <f aca="false">SUM(AG4:AI4)</f>
        <v>1</v>
      </c>
      <c r="AF9" s="2" t="n">
        <f aca="false">SUM(AJ4:AL4)</f>
        <v>3</v>
      </c>
      <c r="AG9" s="2" t="n">
        <f aca="false">SUM(AM4:AO4)</f>
        <v>0</v>
      </c>
      <c r="AH9" s="2" t="n">
        <f aca="false">SUM(AP4)</f>
        <v>17</v>
      </c>
      <c r="AJ9" s="42" t="s">
        <v>37</v>
      </c>
      <c r="AK9" s="26" t="n">
        <f aca="false">SUM(AC9:AH9)</f>
        <v>24</v>
      </c>
    </row>
    <row r="10" customFormat="false" ht="16.15" hidden="false" customHeight="false" outlineLevel="0" collapsed="false">
      <c r="A10" s="27" t="s">
        <v>38</v>
      </c>
      <c r="B10" s="27" t="s">
        <v>39</v>
      </c>
      <c r="C10" s="28" t="n">
        <f aca="false">J10+K10+N10+O10</f>
        <v>39.5</v>
      </c>
      <c r="D10" s="1" t="n">
        <f aca="false">IF(I10=125%, "-", IF(I10=125%, "-", IF(I10&gt;93.4%, 15, IF(I10&gt;89.4%, 14, IF(I10&gt;83.4%, 13, IF(I10&gt;79.4%, 12, IF(I10&gt;73.4%, 11, IF(I10&gt;69.4%, 10, IF(I10&gt;63.4%, 9, IF(I10&gt;59.4%, 8, IF(I10&gt;53.4%, 7, IF(I10&gt;49.4%, 6, IF(I10&gt;43.4%, 5, IF(I10&gt;35.4%, 4, IF(I10&gt;27.4%, 3, IF(I10&gt;18.4%, 2, IF(I10&gt;10.4%, 1, 0)))))))))))))))))</f>
        <v>14</v>
      </c>
      <c r="E10" s="29" t="n">
        <f aca="false">((J10+K10)/$M$2)*$M$1</f>
        <v>0.375</v>
      </c>
      <c r="F10" s="29" t="n">
        <f aca="false">((N10+O10)/$Q$2)*$Q$1</f>
        <v>0.52</v>
      </c>
      <c r="G10" s="30" t="n">
        <f aca="false">((4-((((R10*LEFT(RIGHT(R$2, 3),1))+(S10*LEFT(RIGHT(S$2, 3),1))+(T10*LEFT(RIGHT(T$2, 3),1)))/U$2)-1))/4)*U$1</f>
        <v>0</v>
      </c>
      <c r="H10" s="30" t="n">
        <f aca="false">((4-((((V10*LEFT(RIGHT(V$2, 3),1))+(W10*LEFT(RIGHT(W$2, 3),1))+(X10*LEFT(RIGHT(X$2, 3),1)))/Z$2)-1))/4)*Z$1</f>
        <v>0</v>
      </c>
      <c r="I10" s="31" t="n">
        <f aca="false">SUM(E10:H10)</f>
        <v>0.895</v>
      </c>
      <c r="J10" s="32" t="n">
        <v>4</v>
      </c>
      <c r="K10" s="33" t="n">
        <v>9.5</v>
      </c>
      <c r="L10" s="34"/>
      <c r="M10" s="34"/>
      <c r="N10" s="32" t="n">
        <v>10</v>
      </c>
      <c r="O10" s="33" t="n">
        <v>16</v>
      </c>
      <c r="P10" s="34"/>
      <c r="Q10" s="34"/>
      <c r="R10" s="35"/>
      <c r="S10" s="34"/>
      <c r="T10" s="34"/>
      <c r="U10" s="34"/>
      <c r="V10" s="34"/>
      <c r="W10" s="34"/>
      <c r="X10" s="34"/>
      <c r="Y10" s="2" t="n">
        <v>1</v>
      </c>
      <c r="Z10" s="34"/>
      <c r="AC10" s="0" t="n">
        <f aca="false">AC8*AC9</f>
        <v>2</v>
      </c>
      <c r="AD10" s="0" t="n">
        <f aca="false">AD8*AD9</f>
        <v>2</v>
      </c>
      <c r="AE10" s="0" t="n">
        <f aca="false">AE8*AE9</f>
        <v>3</v>
      </c>
      <c r="AF10" s="0" t="n">
        <f aca="false">AF8*AF9</f>
        <v>12</v>
      </c>
      <c r="AG10" s="0" t="n">
        <f aca="false">AG8*AG9</f>
        <v>0</v>
      </c>
      <c r="AH10" s="0" t="n">
        <f aca="false">AH8*AH9</f>
        <v>102</v>
      </c>
      <c r="AJ10" s="0" t="s">
        <v>40</v>
      </c>
      <c r="AK10" s="26" t="str">
        <f aca="false">IF(SUM(AM4:AP4)&gt;=(AK9/3), "ja", "nein")</f>
        <v>ja</v>
      </c>
    </row>
    <row r="11" customFormat="false" ht="14.25" hidden="false" customHeight="false" outlineLevel="0" collapsed="false">
      <c r="A11" s="36" t="s">
        <v>41</v>
      </c>
      <c r="B11" s="36" t="s">
        <v>42</v>
      </c>
      <c r="C11" s="28" t="n">
        <f aca="false">J11+K11+N11+O11</f>
        <v>0</v>
      </c>
      <c r="D11" s="1" t="n">
        <f aca="false">IF(I11=125%, "-", IF(I11=125%, "-", IF(I11&gt;93.4%, 15, IF(I11&gt;89.4%, 14, IF(I11&gt;83.4%, 13, IF(I11&gt;79.4%, 12, IF(I11&gt;73.4%, 11, IF(I11&gt;69.4%, 10, IF(I11&gt;63.4%, 9, IF(I11&gt;59.4%, 8, IF(I11&gt;53.4%, 7, IF(I11&gt;49.4%, 6, IF(I11&gt;43.4%, 5, IF(I11&gt;35.4%, 4, IF(I11&gt;27.4%, 3, IF(I11&gt;18.4%, 2, IF(I11&gt;10.4%, 1, 0)))))))))))))))))</f>
        <v>0</v>
      </c>
      <c r="E11" s="29" t="n">
        <f aca="false">((J11+K11)/$M$2)*$M$1</f>
        <v>0</v>
      </c>
      <c r="F11" s="29" t="n">
        <f aca="false">((N11+O11)/$Q$2)*$Q$1</f>
        <v>0</v>
      </c>
      <c r="G11" s="30" t="n">
        <f aca="false">((4-((((R11*LEFT(RIGHT(R$2, 3),1))+(S11*LEFT(RIGHT(S$2, 3),1))+(T11*LEFT(RIGHT(T$2, 3),1)))/U$2)-1))/4)*U$1</f>
        <v>0</v>
      </c>
      <c r="H11" s="30" t="n">
        <f aca="false">((4-((((V11*LEFT(RIGHT(V$2, 3),1))+(W11*LEFT(RIGHT(W$2, 3),1))+(X11*LEFT(RIGHT(X$2, 3),1)))/Z$2)-1))/4)*Z$1</f>
        <v>0</v>
      </c>
      <c r="I11" s="31" t="n">
        <f aca="false">SUM(E11:H11)</f>
        <v>0</v>
      </c>
      <c r="J11" s="32"/>
      <c r="K11" s="33"/>
      <c r="L11" s="34"/>
      <c r="M11" s="34"/>
      <c r="N11" s="32"/>
      <c r="O11" s="33"/>
      <c r="P11" s="34"/>
      <c r="Q11" s="34"/>
      <c r="R11" s="35"/>
      <c r="S11" s="34"/>
      <c r="T11" s="34"/>
      <c r="U11" s="34"/>
      <c r="V11" s="34"/>
      <c r="W11" s="34"/>
      <c r="X11" s="34"/>
      <c r="Y11" s="2" t="n">
        <v>1</v>
      </c>
      <c r="Z11" s="34"/>
      <c r="AC11" s="2"/>
    </row>
    <row r="12" customFormat="false" ht="14.25" hidden="false" customHeight="false" outlineLevel="0" collapsed="false">
      <c r="A12" s="36" t="s">
        <v>43</v>
      </c>
      <c r="B12" s="36" t="s">
        <v>44</v>
      </c>
      <c r="C12" s="28" t="n">
        <f aca="false">J12+K12+N12+O12</f>
        <v>0</v>
      </c>
      <c r="D12" s="1" t="n">
        <f aca="false">IF(I12=125%, "-", IF(I12=125%, "-", IF(I12&gt;93.4%, 15, IF(I12&gt;89.4%, 14, IF(I12&gt;83.4%, 13, IF(I12&gt;79.4%, 12, IF(I12&gt;73.4%, 11, IF(I12&gt;69.4%, 10, IF(I12&gt;63.4%, 9, IF(I12&gt;59.4%, 8, IF(I12&gt;53.4%, 7, IF(I12&gt;49.4%, 6, IF(I12&gt;43.4%, 5, IF(I12&gt;35.4%, 4, IF(I12&gt;27.4%, 3, IF(I12&gt;18.4%, 2, IF(I12&gt;10.4%, 1, 0)))))))))))))))))</f>
        <v>0</v>
      </c>
      <c r="E12" s="29" t="n">
        <f aca="false">((J12+K12)/$M$2)*$M$1</f>
        <v>0</v>
      </c>
      <c r="F12" s="29" t="n">
        <f aca="false">((N12+O12)/$Q$2)*$Q$1</f>
        <v>0</v>
      </c>
      <c r="G12" s="30" t="n">
        <f aca="false">((4-((((R12*LEFT(RIGHT(R$2, 3),1))+(S12*LEFT(RIGHT(S$2, 3),1))+(T12*LEFT(RIGHT(T$2, 3),1)))/U$2)-1))/4)*U$1</f>
        <v>0</v>
      </c>
      <c r="H12" s="30" t="n">
        <f aca="false">((4-((((V12*LEFT(RIGHT(V$2, 3),1))+(W12*LEFT(RIGHT(W$2, 3),1))+(X12*LEFT(RIGHT(X$2, 3),1)))/Z$2)-1))/4)*Z$1</f>
        <v>0</v>
      </c>
      <c r="I12" s="31" t="n">
        <f aca="false">SUM(E12:H12)</f>
        <v>0</v>
      </c>
      <c r="J12" s="32"/>
      <c r="K12" s="33"/>
      <c r="L12" s="34"/>
      <c r="M12" s="34"/>
      <c r="N12" s="32"/>
      <c r="O12" s="33"/>
      <c r="P12" s="34"/>
      <c r="Q12" s="34"/>
      <c r="R12" s="35"/>
      <c r="S12" s="34"/>
      <c r="T12" s="34"/>
      <c r="U12" s="34"/>
      <c r="V12" s="34"/>
      <c r="W12" s="34"/>
      <c r="X12" s="34"/>
      <c r="Y12" s="2" t="n">
        <v>1</v>
      </c>
      <c r="Z12" s="34"/>
      <c r="AF12" s="0" t="s">
        <v>45</v>
      </c>
      <c r="AG12" s="0" t="n">
        <f aca="false">SUM(AC10:AH10)/27</f>
        <v>4.48148148148148</v>
      </c>
    </row>
    <row r="13" customFormat="false" ht="14.25" hidden="false" customHeight="false" outlineLevel="0" collapsed="false">
      <c r="A13" s="27" t="s">
        <v>46</v>
      </c>
      <c r="B13" s="27" t="s">
        <v>47</v>
      </c>
      <c r="C13" s="28" t="n">
        <f aca="false">J13+K13+N13+O13</f>
        <v>38</v>
      </c>
      <c r="D13" s="1" t="n">
        <f aca="false">IF(I13=125%, "-", IF(I13=125%, "-", IF(I13&gt;93.4%, 15, IF(I13&gt;89.4%, 14, IF(I13&gt;83.4%, 13, IF(I13&gt;79.4%, 12, IF(I13&gt;73.4%, 11, IF(I13&gt;69.4%, 10, IF(I13&gt;63.4%, 9, IF(I13&gt;59.4%, 8, IF(I13&gt;53.4%, 7, IF(I13&gt;49.4%, 6, IF(I13&gt;43.4%, 5, IF(I13&gt;35.4%, 4, IF(I13&gt;27.4%, 3, IF(I13&gt;18.4%, 2, IF(I13&gt;10.4%, 1, 0)))))))))))))))))</f>
        <v>13</v>
      </c>
      <c r="E13" s="29" t="n">
        <f aca="false">((J13+K13)/$M$2)*$M$1</f>
        <v>0.333333333333333</v>
      </c>
      <c r="F13" s="29" t="n">
        <f aca="false">((N13+O13)/$Q$2)*$Q$1</f>
        <v>0.52</v>
      </c>
      <c r="G13" s="30" t="n">
        <f aca="false">((4-((((R13*LEFT(RIGHT(R$2, 3),1))+(S13*LEFT(RIGHT(S$2, 3),1))+(T13*LEFT(RIGHT(T$2, 3),1)))/U$2)-1))/4)*U$1</f>
        <v>0</v>
      </c>
      <c r="H13" s="30" t="n">
        <f aca="false">((4-((((V13*LEFT(RIGHT(V$2, 3),1))+(W13*LEFT(RIGHT(W$2, 3),1))+(X13*LEFT(RIGHT(X$2, 3),1)))/Z$2)-1))/4)*Z$1</f>
        <v>0</v>
      </c>
      <c r="I13" s="31" t="n">
        <f aca="false">SUM(E13:H13)</f>
        <v>0.853333333333333</v>
      </c>
      <c r="J13" s="32" t="n">
        <v>2</v>
      </c>
      <c r="K13" s="33" t="n">
        <v>10</v>
      </c>
      <c r="L13" s="34"/>
      <c r="M13" s="34"/>
      <c r="N13" s="32" t="n">
        <v>8</v>
      </c>
      <c r="O13" s="33" t="n">
        <v>18</v>
      </c>
      <c r="P13" s="34"/>
      <c r="Q13" s="34"/>
      <c r="R13" s="35"/>
      <c r="S13" s="34"/>
      <c r="T13" s="34"/>
      <c r="U13" s="34"/>
      <c r="V13" s="34"/>
      <c r="W13" s="34"/>
      <c r="X13" s="34"/>
      <c r="Y13" s="2" t="n">
        <v>1</v>
      </c>
      <c r="Z13" s="34"/>
    </row>
    <row r="14" customFormat="false" ht="14.25" hidden="false" customHeight="false" outlineLevel="0" collapsed="false">
      <c r="C14" s="28" t="n">
        <f aca="false">J14+K14+N14+O14</f>
        <v>0</v>
      </c>
      <c r="D14" s="1" t="n">
        <f aca="false">IF(I14=125%, "-", IF(I14=125%, "-", IF(I14&gt;93.4%, 15, IF(I14&gt;89.4%, 14, IF(I14&gt;83.4%, 13, IF(I14&gt;79.4%, 12, IF(I14&gt;73.4%, 11, IF(I14&gt;69.4%, 10, IF(I14&gt;63.4%, 9, IF(I14&gt;59.4%, 8, IF(I14&gt;53.4%, 7, IF(I14&gt;49.4%, 6, IF(I14&gt;43.4%, 5, IF(I14&gt;35.4%, 4, IF(I14&gt;27.4%, 3, IF(I14&gt;18.4%, 2, IF(I14&gt;10.4%, 1, 0)))))))))))))))))</f>
        <v>0</v>
      </c>
      <c r="E14" s="29" t="n">
        <f aca="false">((J14+K14)/$M$2)*$M$1</f>
        <v>0</v>
      </c>
      <c r="F14" s="29" t="n">
        <f aca="false">((N14+O14)/$Q$2)*$Q$1</f>
        <v>0</v>
      </c>
      <c r="G14" s="30" t="n">
        <f aca="false">((4-((((R14*LEFT(RIGHT(R$2, 3),1))+(S14*LEFT(RIGHT(S$2, 3),1))+(T14*LEFT(RIGHT(T$2, 3),1)))/U$2)-1))/4)*U$1</f>
        <v>0</v>
      </c>
      <c r="H14" s="30" t="n">
        <f aca="false">((4-((((V14*LEFT(RIGHT(V$2, 3),1))+(W14*LEFT(RIGHT(W$2, 3),1))+(X14*LEFT(RIGHT(X$2, 3),1)))/Z$2)-1))/4)*Z$1</f>
        <v>0</v>
      </c>
      <c r="I14" s="31" t="n">
        <f aca="false">SUM(E14:H14)</f>
        <v>0</v>
      </c>
      <c r="J14" s="32"/>
      <c r="K14" s="33"/>
      <c r="L14" s="34"/>
      <c r="M14" s="34"/>
      <c r="N14" s="32"/>
      <c r="O14" s="33"/>
      <c r="P14" s="34"/>
      <c r="Q14" s="34"/>
      <c r="R14" s="35"/>
      <c r="S14" s="34"/>
      <c r="T14" s="34"/>
      <c r="U14" s="34"/>
      <c r="V14" s="34"/>
      <c r="W14" s="34"/>
      <c r="X14" s="34"/>
      <c r="Y14" s="2" t="n">
        <v>1</v>
      </c>
      <c r="Z14" s="34"/>
    </row>
    <row r="15" customFormat="false" ht="14.25" hidden="false" customHeight="false" outlineLevel="0" collapsed="false">
      <c r="A15" s="27"/>
      <c r="B15" s="27"/>
      <c r="C15" s="28" t="n">
        <f aca="false">J15+K15+N15+O15</f>
        <v>0</v>
      </c>
      <c r="D15" s="1" t="n">
        <f aca="false">IF(I15=125%, "-", IF(I15=125%, "-", IF(I15&gt;93.4%, 15, IF(I15&gt;89.4%, 14, IF(I15&gt;83.4%, 13, IF(I15&gt;79.4%, 12, IF(I15&gt;73.4%, 11, IF(I15&gt;69.4%, 10, IF(I15&gt;63.4%, 9, IF(I15&gt;59.4%, 8, IF(I15&gt;53.4%, 7, IF(I15&gt;49.4%, 6, IF(I15&gt;43.4%, 5, IF(I15&gt;35.4%, 4, IF(I15&gt;27.4%, 3, IF(I15&gt;18.4%, 2, IF(I15&gt;10.4%, 1, 0)))))))))))))))))</f>
        <v>0</v>
      </c>
      <c r="E15" s="29" t="n">
        <f aca="false">((J15+K15)/$M$2)*$M$1</f>
        <v>0</v>
      </c>
      <c r="F15" s="29" t="n">
        <f aca="false">((N15+O15)/$Q$2)*$Q$1</f>
        <v>0</v>
      </c>
      <c r="G15" s="30" t="n">
        <f aca="false">((4-((((R15*LEFT(RIGHT(R$2, 3),1))+(S15*LEFT(RIGHT(S$2, 3),1))+(T15*LEFT(RIGHT(T$2, 3),1)))/U$2)-1))/4)*U$1</f>
        <v>0</v>
      </c>
      <c r="H15" s="30" t="n">
        <f aca="false">((4-((((V15*LEFT(RIGHT(V$2, 3),1))+(W15*LEFT(RIGHT(W$2, 3),1))+(X15*LEFT(RIGHT(X$2, 3),1)))/Z$2)-1))/4)*Z$1</f>
        <v>0</v>
      </c>
      <c r="I15" s="31" t="n">
        <f aca="false">SUM(E15:H15)</f>
        <v>0</v>
      </c>
      <c r="J15" s="32"/>
      <c r="K15" s="33"/>
      <c r="L15" s="34"/>
      <c r="M15" s="34"/>
      <c r="N15" s="32"/>
      <c r="O15" s="33"/>
      <c r="P15" s="34"/>
      <c r="Q15" s="34"/>
      <c r="R15" s="35"/>
      <c r="S15" s="34"/>
      <c r="T15" s="34"/>
      <c r="U15" s="34"/>
      <c r="V15" s="34"/>
      <c r="W15" s="34"/>
      <c r="X15" s="34"/>
      <c r="Y15" s="2" t="n">
        <v>1</v>
      </c>
      <c r="Z15" s="34"/>
      <c r="AQ15" s="35"/>
    </row>
    <row r="16" customFormat="false" ht="14.25" hidden="false" customHeight="false" outlineLevel="0" collapsed="false">
      <c r="A16" s="27"/>
      <c r="B16" s="27"/>
      <c r="C16" s="28" t="n">
        <f aca="false">J16+K16+N16+O16</f>
        <v>0</v>
      </c>
      <c r="D16" s="1" t="n">
        <f aca="false">IF(I16=125%, "-", IF(I16=125%, "-", IF(I16&gt;93.4%, 15, IF(I16&gt;89.4%, 14, IF(I16&gt;83.4%, 13, IF(I16&gt;79.4%, 12, IF(I16&gt;73.4%, 11, IF(I16&gt;69.4%, 10, IF(I16&gt;63.4%, 9, IF(I16&gt;59.4%, 8, IF(I16&gt;53.4%, 7, IF(I16&gt;49.4%, 6, IF(I16&gt;43.4%, 5, IF(I16&gt;35.4%, 4, IF(I16&gt;27.4%, 3, IF(I16&gt;18.4%, 2, IF(I16&gt;10.4%, 1, 0)))))))))))))))))</f>
        <v>0</v>
      </c>
      <c r="E16" s="29" t="n">
        <f aca="false">((J16+K16)/$M$2)*$M$1</f>
        <v>0</v>
      </c>
      <c r="F16" s="29" t="n">
        <f aca="false">((N16+O16)/$Q$2)*$Q$1</f>
        <v>0</v>
      </c>
      <c r="G16" s="30" t="n">
        <f aca="false">((4-((((R16*LEFT(RIGHT(R$2, 3),1))+(S16*LEFT(RIGHT(S$2, 3),1))+(T16*LEFT(RIGHT(T$2, 3),1)))/U$2)-1))/4)*U$1</f>
        <v>0</v>
      </c>
      <c r="H16" s="30" t="n">
        <f aca="false">((4-((((V16*LEFT(RIGHT(V$2, 3),1))+(W16*LEFT(RIGHT(W$2, 3),1))+(X16*LEFT(RIGHT(X$2, 3),1)))/Z$2)-1))/4)*Z$1</f>
        <v>0</v>
      </c>
      <c r="I16" s="31" t="n">
        <f aca="false">SUM(E16:H16)</f>
        <v>0</v>
      </c>
      <c r="J16" s="32"/>
      <c r="K16" s="33"/>
      <c r="L16" s="34"/>
      <c r="M16" s="34"/>
      <c r="N16" s="32"/>
      <c r="O16" s="33"/>
      <c r="P16" s="34"/>
      <c r="Q16" s="34"/>
      <c r="R16" s="35"/>
      <c r="S16" s="34"/>
      <c r="T16" s="34"/>
      <c r="U16" s="34"/>
      <c r="V16" s="34"/>
      <c r="W16" s="34"/>
      <c r="X16" s="34"/>
      <c r="Y16" s="2" t="n">
        <v>1</v>
      </c>
      <c r="Z16" s="34"/>
    </row>
    <row r="17" customFormat="false" ht="14.25" hidden="false" customHeight="false" outlineLevel="0" collapsed="false">
      <c r="A17" s="27"/>
      <c r="B17" s="27"/>
      <c r="C17" s="28" t="n">
        <f aca="false">J17+K17+N17+O17</f>
        <v>25</v>
      </c>
      <c r="D17" s="1" t="n">
        <f aca="false">IF(I17=125%, "-", IF(I17=125%, "-", IF(I17&gt;93.4%, 15, IF(I17&gt;89.4%, 14, IF(I17&gt;83.4%, 13, IF(I17&gt;79.4%, 12, IF(I17&gt;73.4%, 11, IF(I17&gt;69.4%, 10, IF(I17&gt;63.4%, 9, IF(I17&gt;59.4%, 8, IF(I17&gt;53.4%, 7, IF(I17&gt;49.4%, 6, IF(I17&gt;43.4%, 5, IF(I17&gt;35.4%, 4, IF(I17&gt;27.4%, 3, IF(I17&gt;18.4%, 2, IF(I17&gt;10.4%, 1, 0)))))))))))))))))</f>
        <v>6</v>
      </c>
      <c r="E17" s="29" t="n">
        <f aca="false">((J17+K17)/$M$2)*$M$1</f>
        <v>0</v>
      </c>
      <c r="F17" s="29" t="n">
        <f aca="false">((N17+O17)/$Q$2)*$Q$1</f>
        <v>0.5</v>
      </c>
      <c r="G17" s="30" t="n">
        <f aca="false">((4-((((R17*LEFT(RIGHT(R$2, 3),1))+(S17*LEFT(RIGHT(S$2, 3),1))+(T17*LEFT(RIGHT(T$2, 3),1)))/U$2)-1))/4)*U$1</f>
        <v>0</v>
      </c>
      <c r="H17" s="30" t="n">
        <f aca="false">((4-((((V17*LEFT(RIGHT(V$2, 3),1))+(W17*LEFT(RIGHT(W$2, 3),1))+(X17*LEFT(RIGHT(X$2, 3),1)))/Z$2)-1))/4)*Z$1</f>
        <v>0</v>
      </c>
      <c r="I17" s="31" t="n">
        <f aca="false">SUM(E17:H17)</f>
        <v>0.5</v>
      </c>
      <c r="J17" s="32"/>
      <c r="K17" s="33"/>
      <c r="L17" s="34"/>
      <c r="M17" s="34"/>
      <c r="N17" s="32" t="n">
        <v>25</v>
      </c>
      <c r="O17" s="33"/>
      <c r="P17" s="34"/>
      <c r="Q17" s="34"/>
      <c r="R17" s="35"/>
      <c r="S17" s="34"/>
      <c r="T17" s="34"/>
      <c r="U17" s="34"/>
      <c r="V17" s="34"/>
      <c r="W17" s="34"/>
      <c r="X17" s="34"/>
      <c r="Y17" s="2" t="n">
        <v>1</v>
      </c>
      <c r="Z17" s="34"/>
    </row>
    <row r="18" s="55" customFormat="true" ht="14.25" hidden="false" customHeight="false" outlineLevel="0" collapsed="false">
      <c r="A18" s="43" t="s">
        <v>48</v>
      </c>
      <c r="B18" s="43" t="s">
        <v>26</v>
      </c>
      <c r="C18" s="44" t="n">
        <f aca="false">J18+K18+N18</f>
        <v>18.5</v>
      </c>
      <c r="D18" s="45" t="n">
        <f aca="false">IF(I18=125%, "-", IF(I18=125%, "-", IF(I18&gt;93.4%, 15, IF(I18&gt;89.4%, 14, IF(I18&gt;83.4%, 13, IF(I18&gt;79.4%, 12, IF(I18&gt;73.4%, 11, IF(I18&gt;69.4%, 10, IF(I18&gt;63.4%, 9, IF(I18&gt;59.4%, 8, IF(I18&gt;53.4%, 7, IF(I18&gt;49.4%, 6, IF(I18&gt;43.4%, 5, IF(I18&gt;35.4%, 4, IF(I18&gt;27.4%, 3, IF(I18&gt;18.4%, 2, IF(I18&gt;10.4%, 1, 0)))))))))))))))))</f>
        <v>4</v>
      </c>
      <c r="E18" s="46" t="n">
        <f aca="false">((J18+K18)/16)*$M$1</f>
        <v>0.015625</v>
      </c>
      <c r="F18" s="46" t="n">
        <f aca="false">((N18)/25)*$Q$1</f>
        <v>0.36</v>
      </c>
      <c r="G18" s="47" t="n">
        <f aca="false">((4-((((R18*LEFT(RIGHT(R$2, 3),1))+(S18*LEFT(RIGHT(S$2, 3),1))+(T18*LEFT(RIGHT(T$2, 3),1)))/U$2)-1))/4)*U$1</f>
        <v>0</v>
      </c>
      <c r="H18" s="47" t="n">
        <f aca="false">((4-((((V18*LEFT(RIGHT(V$2, 3),1))+(W18*LEFT(RIGHT(W$2, 3),1))+(X18*LEFT(RIGHT(X$2, 3),1)))/Z$2)-1))/4)*Z$1</f>
        <v>0</v>
      </c>
      <c r="I18" s="48" t="n">
        <f aca="false">SUM(E18:H18)</f>
        <v>0.375625</v>
      </c>
      <c r="J18" s="49" t="n">
        <v>0.5</v>
      </c>
      <c r="K18" s="50" t="n">
        <v>0</v>
      </c>
      <c r="L18" s="51"/>
      <c r="M18" s="51"/>
      <c r="N18" s="49" t="n">
        <v>18</v>
      </c>
      <c r="O18" s="52" t="s">
        <v>49</v>
      </c>
      <c r="P18" s="51"/>
      <c r="Q18" s="51"/>
      <c r="R18" s="53"/>
      <c r="S18" s="51"/>
      <c r="T18" s="51"/>
      <c r="U18" s="51"/>
      <c r="V18" s="51"/>
      <c r="W18" s="51"/>
      <c r="X18" s="51"/>
      <c r="Y18" s="54" t="n">
        <v>1</v>
      </c>
      <c r="Z18" s="51"/>
    </row>
    <row r="19" customFormat="false" ht="14.25" hidden="false" customHeight="false" outlineLevel="0" collapsed="false">
      <c r="A19" s="27"/>
      <c r="B19" s="27"/>
      <c r="C19" s="28" t="n">
        <f aca="false">J19+K19+N19+O19</f>
        <v>0</v>
      </c>
      <c r="D19" s="1" t="n">
        <f aca="false">IF(I19=125%, "-", IF(I19=125%, "-", IF(I19&gt;93.4%, 15, IF(I19&gt;89.4%, 14, IF(I19&gt;83.4%, 13, IF(I19&gt;79.4%, 12, IF(I19&gt;73.4%, 11, IF(I19&gt;69.4%, 10, IF(I19&gt;63.4%, 9, IF(I19&gt;59.4%, 8, IF(I19&gt;53.4%, 7, IF(I19&gt;49.4%, 6, IF(I19&gt;43.4%, 5, IF(I19&gt;35.4%, 4, IF(I19&gt;27.4%, 3, IF(I19&gt;18.4%, 2, IF(I19&gt;10.4%, 1, 0)))))))))))))))))</f>
        <v>0</v>
      </c>
      <c r="E19" s="29" t="n">
        <f aca="false">((J19+K19)/$M$2)*$M$1</f>
        <v>0</v>
      </c>
      <c r="F19" s="29" t="n">
        <f aca="false">((N19+O19)/$Q$2)*$Q$1</f>
        <v>0</v>
      </c>
      <c r="G19" s="30" t="n">
        <f aca="false">((4-((((R19*LEFT(RIGHT(R$2, 3),1))+(S19*LEFT(RIGHT(S$2, 3),1))+(T19*LEFT(RIGHT(T$2, 3),1)))/U$2)-1))/4)*U$1</f>
        <v>0</v>
      </c>
      <c r="H19" s="30" t="n">
        <f aca="false">((4-((((V19*LEFT(RIGHT(V$2, 3),1))+(W19*LEFT(RIGHT(W$2, 3),1))+(X19*LEFT(RIGHT(X$2, 3),1)))/Z$2)-1))/4)*Z$1</f>
        <v>0</v>
      </c>
      <c r="I19" s="31" t="n">
        <f aca="false">SUM(E19:H19)</f>
        <v>0</v>
      </c>
      <c r="J19" s="32"/>
      <c r="K19" s="33"/>
      <c r="L19" s="34"/>
      <c r="M19" s="34"/>
      <c r="N19" s="32"/>
      <c r="O19" s="33"/>
      <c r="P19" s="34"/>
      <c r="Q19" s="34"/>
      <c r="R19" s="35"/>
      <c r="S19" s="34"/>
      <c r="T19" s="34"/>
      <c r="U19" s="34"/>
      <c r="V19" s="34"/>
      <c r="W19" s="34"/>
      <c r="X19" s="34"/>
      <c r="Y19" s="2" t="n">
        <v>1</v>
      </c>
      <c r="Z19" s="34"/>
    </row>
    <row r="20" customFormat="false" ht="14.25" hidden="false" customHeight="false" outlineLevel="0" collapsed="false">
      <c r="A20" s="27"/>
      <c r="B20" s="27"/>
      <c r="C20" s="28" t="n">
        <f aca="false">J20+K20+N20+O20</f>
        <v>0</v>
      </c>
      <c r="D20" s="1" t="n">
        <f aca="false">IF(I20=125%, "-", IF(I20=125%, "-", IF(I20&gt;93.4%, 15, IF(I20&gt;89.4%, 14, IF(I20&gt;83.4%, 13, IF(I20&gt;79.4%, 12, IF(I20&gt;73.4%, 11, IF(I20&gt;69.4%, 10, IF(I20&gt;63.4%, 9, IF(I20&gt;59.4%, 8, IF(I20&gt;53.4%, 7, IF(I20&gt;49.4%, 6, IF(I20&gt;43.4%, 5, IF(I20&gt;35.4%, 4, IF(I20&gt;27.4%, 3, IF(I20&gt;18.4%, 2, IF(I20&gt;10.4%, 1, 0)))))))))))))))))</f>
        <v>0</v>
      </c>
      <c r="E20" s="29" t="n">
        <f aca="false">((J20+K20)/$M$2)*$M$1</f>
        <v>0</v>
      </c>
      <c r="F20" s="29" t="n">
        <f aca="false">((N20+O20)/$Q$2)*$Q$1</f>
        <v>0</v>
      </c>
      <c r="G20" s="30" t="n">
        <f aca="false">((4-((((R20*LEFT(RIGHT(R$2, 3),1))+(S20*LEFT(RIGHT(S$2, 3),1))+(T20*LEFT(RIGHT(T$2, 3),1)))/U$2)-1))/4)*U$1</f>
        <v>0</v>
      </c>
      <c r="H20" s="30" t="n">
        <f aca="false">((4-((((V20*LEFT(RIGHT(V$2, 3),1))+(W20*LEFT(RIGHT(W$2, 3),1))+(X20*LEFT(RIGHT(X$2, 3),1)))/Z$2)-1))/4)*Z$1</f>
        <v>0</v>
      </c>
      <c r="I20" s="31" t="n">
        <f aca="false">SUM(E20:H20)</f>
        <v>0</v>
      </c>
      <c r="J20" s="32"/>
      <c r="K20" s="33"/>
      <c r="L20" s="34"/>
      <c r="M20" s="34"/>
      <c r="N20" s="32"/>
      <c r="O20" s="33"/>
      <c r="P20" s="34"/>
      <c r="Q20" s="34"/>
      <c r="R20" s="35"/>
      <c r="S20" s="34"/>
      <c r="T20" s="34"/>
      <c r="U20" s="34"/>
      <c r="V20" s="34"/>
      <c r="W20" s="34"/>
      <c r="X20" s="34"/>
      <c r="Y20" s="2" t="n">
        <v>1</v>
      </c>
      <c r="Z20" s="34"/>
    </row>
    <row r="21" customFormat="false" ht="14.25" hidden="false" customHeight="false" outlineLevel="0" collapsed="false">
      <c r="A21" s="27"/>
      <c r="B21" s="27"/>
      <c r="C21" s="28" t="n">
        <f aca="false">J21+K21+N21+O21</f>
        <v>0</v>
      </c>
      <c r="D21" s="1" t="n">
        <f aca="false">IF(I21=125%, "-", IF(I21=125%, "-", IF(I21&gt;93.4%, 15, IF(I21&gt;89.4%, 14, IF(I21&gt;83.4%, 13, IF(I21&gt;79.4%, 12, IF(I21&gt;73.4%, 11, IF(I21&gt;69.4%, 10, IF(I21&gt;63.4%, 9, IF(I21&gt;59.4%, 8, IF(I21&gt;53.4%, 7, IF(I21&gt;49.4%, 6, IF(I21&gt;43.4%, 5, IF(I21&gt;35.4%, 4, IF(I21&gt;27.4%, 3, IF(I21&gt;18.4%, 2, IF(I21&gt;10.4%, 1, 0)))))))))))))))))</f>
        <v>0</v>
      </c>
      <c r="E21" s="29" t="n">
        <f aca="false">((J21+K21)/$M$2)*$M$1</f>
        <v>0</v>
      </c>
      <c r="F21" s="29" t="n">
        <f aca="false">((N21+O21)/$Q$2)*$Q$1</f>
        <v>0</v>
      </c>
      <c r="G21" s="30" t="n">
        <f aca="false">((4-((((R21*LEFT(RIGHT(R$2, 3),1))+(S21*LEFT(RIGHT(S$2, 3),1))+(T21*LEFT(RIGHT(T$2, 3),1)))/U$2)-1))/4)*U$1</f>
        <v>0</v>
      </c>
      <c r="H21" s="30" t="n">
        <f aca="false">((4-((((V21*LEFT(RIGHT(V$2, 3),1))+(W21*LEFT(RIGHT(W$2, 3),1))+(X21*LEFT(RIGHT(X$2, 3),1)))/Z$2)-1))/4)*Z$1</f>
        <v>0</v>
      </c>
      <c r="I21" s="31" t="n">
        <f aca="false">SUM(E21:H21)</f>
        <v>0</v>
      </c>
      <c r="J21" s="32"/>
      <c r="K21" s="33"/>
      <c r="L21" s="34"/>
      <c r="M21" s="34"/>
      <c r="N21" s="32"/>
      <c r="O21" s="33"/>
      <c r="P21" s="34"/>
      <c r="Q21" s="34"/>
      <c r="R21" s="35"/>
      <c r="S21" s="34"/>
      <c r="T21" s="34"/>
      <c r="U21" s="34"/>
      <c r="V21" s="34"/>
      <c r="W21" s="34"/>
      <c r="X21" s="34"/>
      <c r="Y21" s="2" t="n">
        <v>1</v>
      </c>
      <c r="Z21" s="34"/>
    </row>
    <row r="22" customFormat="false" ht="14.25" hidden="false" customHeight="false" outlineLevel="0" collapsed="false">
      <c r="A22" s="27"/>
      <c r="B22" s="27"/>
      <c r="C22" s="28" t="n">
        <f aca="false">J22+K22+N22+O22</f>
        <v>0</v>
      </c>
      <c r="D22" s="1" t="n">
        <f aca="false">IF(I22=125%, "-", IF(I22=125%, "-", IF(I22&gt;93.4%, 15, IF(I22&gt;89.4%, 14, IF(I22&gt;83.4%, 13, IF(I22&gt;79.4%, 12, IF(I22&gt;73.4%, 11, IF(I22&gt;69.4%, 10, IF(I22&gt;63.4%, 9, IF(I22&gt;59.4%, 8, IF(I22&gt;53.4%, 7, IF(I22&gt;49.4%, 6, IF(I22&gt;43.4%, 5, IF(I22&gt;35.4%, 4, IF(I22&gt;27.4%, 3, IF(I22&gt;18.4%, 2, IF(I22&gt;10.4%, 1, 0)))))))))))))))))</f>
        <v>0</v>
      </c>
      <c r="E22" s="29" t="n">
        <f aca="false">((J22+K22)/$M$2)*$M$1</f>
        <v>0</v>
      </c>
      <c r="F22" s="29" t="n">
        <f aca="false">((N22+O22)/$Q$2)*$Q$1</f>
        <v>0</v>
      </c>
      <c r="G22" s="30" t="n">
        <f aca="false">((4-((((R22*LEFT(RIGHT(R$2, 3),1))+(S22*LEFT(RIGHT(S$2, 3),1))+(T22*LEFT(RIGHT(T$2, 3),1)))/U$2)-1))/4)*U$1</f>
        <v>0</v>
      </c>
      <c r="H22" s="30" t="n">
        <f aca="false">((4-((((V22*LEFT(RIGHT(V$2, 3),1))+(W22*LEFT(RIGHT(W$2, 3),1))+(X22*LEFT(RIGHT(X$2, 3),1)))/Z$2)-1))/4)*Z$1</f>
        <v>0</v>
      </c>
      <c r="I22" s="31" t="n">
        <f aca="false">SUM(E22:H22)</f>
        <v>0</v>
      </c>
      <c r="J22" s="32"/>
      <c r="K22" s="33"/>
      <c r="L22" s="34"/>
      <c r="M22" s="34"/>
      <c r="N22" s="32"/>
      <c r="O22" s="33"/>
      <c r="P22" s="34"/>
      <c r="Q22" s="34"/>
      <c r="R22" s="35"/>
      <c r="S22" s="34"/>
      <c r="T22" s="34"/>
      <c r="U22" s="34"/>
      <c r="V22" s="34"/>
      <c r="W22" s="34"/>
      <c r="X22" s="34"/>
      <c r="Y22" s="2" t="n">
        <v>1</v>
      </c>
      <c r="Z22" s="34"/>
    </row>
    <row r="23" customFormat="false" ht="14.25" hidden="false" customHeight="false" outlineLevel="0" collapsed="false">
      <c r="A23" s="27"/>
      <c r="B23" s="27"/>
      <c r="C23" s="28" t="n">
        <f aca="false">J23+K23+N23+O23</f>
        <v>0</v>
      </c>
      <c r="D23" s="1" t="n">
        <f aca="false">IF(I23=125%, "-", IF(I23=125%, "-", IF(I23&gt;93.4%, 15, IF(I23&gt;89.4%, 14, IF(I23&gt;83.4%, 13, IF(I23&gt;79.4%, 12, IF(I23&gt;73.4%, 11, IF(I23&gt;69.4%, 10, IF(I23&gt;63.4%, 9, IF(I23&gt;59.4%, 8, IF(I23&gt;53.4%, 7, IF(I23&gt;49.4%, 6, IF(I23&gt;43.4%, 5, IF(I23&gt;35.4%, 4, IF(I23&gt;27.4%, 3, IF(I23&gt;18.4%, 2, IF(I23&gt;10.4%, 1, 0)))))))))))))))))</f>
        <v>0</v>
      </c>
      <c r="E23" s="29" t="n">
        <f aca="false">((J23+K23)/$M$2)*$M$1</f>
        <v>0</v>
      </c>
      <c r="F23" s="29" t="n">
        <f aca="false">((N23+O23)/$Q$2)*$Q$1</f>
        <v>0</v>
      </c>
      <c r="G23" s="30" t="n">
        <f aca="false">((4-((((R23*LEFT(RIGHT(R$2, 3),1))+(S23*LEFT(RIGHT(S$2, 3),1))+(T23*LEFT(RIGHT(T$2, 3),1)))/U$2)-1))/4)*U$1</f>
        <v>0</v>
      </c>
      <c r="H23" s="30" t="n">
        <f aca="false">((4-((((V23*LEFT(RIGHT(V$2, 3),1))+(W23*LEFT(RIGHT(W$2, 3),1))+(X23*LEFT(RIGHT(X$2, 3),1)))/Z$2)-1))/4)*Z$1</f>
        <v>0</v>
      </c>
      <c r="I23" s="31" t="n">
        <f aca="false">SUM(E23:H23)</f>
        <v>0</v>
      </c>
      <c r="J23" s="32"/>
      <c r="K23" s="33"/>
      <c r="L23" s="34"/>
      <c r="M23" s="34"/>
      <c r="N23" s="32"/>
      <c r="O23" s="33"/>
      <c r="P23" s="34"/>
      <c r="Q23" s="34"/>
      <c r="R23" s="35"/>
      <c r="S23" s="34"/>
      <c r="T23" s="34"/>
      <c r="U23" s="34"/>
      <c r="V23" s="34"/>
      <c r="W23" s="34"/>
      <c r="X23" s="34"/>
      <c r="Y23" s="2" t="n">
        <v>1</v>
      </c>
      <c r="Z23" s="34"/>
    </row>
    <row r="24" customFormat="false" ht="14.25" hidden="false" customHeight="false" outlineLevel="0" collapsed="false">
      <c r="A24" s="27"/>
      <c r="B24" s="27"/>
      <c r="C24" s="28" t="n">
        <f aca="false">J24+K24+N24+O24</f>
        <v>0</v>
      </c>
      <c r="D24" s="1" t="n">
        <f aca="false">IF(I24=125%, "-", IF(I24=125%, "-", IF(I24&gt;93.4%, 15, IF(I24&gt;89.4%, 14, IF(I24&gt;83.4%, 13, IF(I24&gt;79.4%, 12, IF(I24&gt;73.4%, 11, IF(I24&gt;69.4%, 10, IF(I24&gt;63.4%, 9, IF(I24&gt;59.4%, 8, IF(I24&gt;53.4%, 7, IF(I24&gt;49.4%, 6, IF(I24&gt;43.4%, 5, IF(I24&gt;35.4%, 4, IF(I24&gt;27.4%, 3, IF(I24&gt;18.4%, 2, IF(I24&gt;10.4%, 1, 0)))))))))))))))))</f>
        <v>0</v>
      </c>
      <c r="E24" s="29" t="n">
        <f aca="false">((J24+K24)/$M$2)*$M$1</f>
        <v>0</v>
      </c>
      <c r="F24" s="29" t="n">
        <f aca="false">((N24+O24)/$Q$2)*$Q$1</f>
        <v>0</v>
      </c>
      <c r="G24" s="30" t="n">
        <f aca="false">((4-((((R24*LEFT(RIGHT(R$2, 3),1))+(S24*LEFT(RIGHT(S$2, 3),1))+(T24*LEFT(RIGHT(T$2, 3),1)))/U$2)-1))/4)*U$1</f>
        <v>0</v>
      </c>
      <c r="H24" s="30" t="n">
        <f aca="false">((4-((((V24*LEFT(RIGHT(V$2, 3),1))+(W24*LEFT(RIGHT(W$2, 3),1))+(X24*LEFT(RIGHT(X$2, 3),1)))/Z$2)-1))/4)*Z$1</f>
        <v>0</v>
      </c>
      <c r="I24" s="31" t="n">
        <f aca="false">SUM(E24:H24)</f>
        <v>0</v>
      </c>
      <c r="J24" s="32"/>
      <c r="K24" s="33"/>
      <c r="L24" s="34"/>
      <c r="M24" s="34"/>
      <c r="N24" s="32"/>
      <c r="O24" s="33"/>
      <c r="P24" s="34"/>
      <c r="Q24" s="34"/>
      <c r="R24" s="35"/>
      <c r="S24" s="34"/>
      <c r="T24" s="34"/>
      <c r="U24" s="34"/>
      <c r="V24" s="34"/>
      <c r="W24" s="34"/>
      <c r="X24" s="34"/>
      <c r="Y24" s="2" t="n">
        <v>1</v>
      </c>
      <c r="Z24" s="34"/>
    </row>
    <row r="25" customFormat="false" ht="14.25" hidden="false" customHeight="false" outlineLevel="0" collapsed="false">
      <c r="A25" s="27"/>
      <c r="B25" s="27"/>
      <c r="C25" s="28" t="n">
        <f aca="false">J25+K25+N25+O25</f>
        <v>0</v>
      </c>
      <c r="D25" s="1" t="s">
        <v>50</v>
      </c>
      <c r="E25" s="29" t="n">
        <f aca="false">((J25+K25)/$M$2)*$M$1</f>
        <v>0</v>
      </c>
      <c r="F25" s="29" t="n">
        <f aca="false">((N25+O25)/$Q$2)*$Q$1</f>
        <v>0</v>
      </c>
      <c r="G25" s="30" t="n">
        <f aca="false">((4-((((R25*LEFT(RIGHT(R$2, 3),1))+(S25*LEFT(RIGHT(S$2, 3),1))+(T25*LEFT(RIGHT(T$2, 3),1)))/U$2)-1))/4)*U$1</f>
        <v>0</v>
      </c>
      <c r="H25" s="30" t="n">
        <f aca="false">((4-((((V25*LEFT(RIGHT(V$2, 3),1))+(W25*LEFT(RIGHT(W$2, 3),1))+(X25*LEFT(RIGHT(X$2, 3),1)))/Z$2)-1))/4)*Z$1</f>
        <v>0</v>
      </c>
      <c r="I25" s="31" t="n">
        <f aca="false">SUM(E25:H25)</f>
        <v>0</v>
      </c>
      <c r="J25" s="32"/>
      <c r="K25" s="33"/>
      <c r="L25" s="34"/>
      <c r="M25" s="34"/>
      <c r="N25" s="32"/>
      <c r="O25" s="33"/>
      <c r="P25" s="34"/>
      <c r="Q25" s="34"/>
      <c r="R25" s="35"/>
      <c r="S25" s="34"/>
      <c r="T25" s="34"/>
      <c r="U25" s="34"/>
      <c r="V25" s="34"/>
      <c r="W25" s="34"/>
      <c r="X25" s="34"/>
      <c r="Y25" s="2" t="n">
        <v>1</v>
      </c>
      <c r="Z25" s="34"/>
    </row>
    <row r="26" customFormat="false" ht="14.25" hidden="false" customHeight="false" outlineLevel="0" collapsed="false">
      <c r="A26" s="27"/>
      <c r="B26" s="27"/>
      <c r="C26" s="28" t="n">
        <f aca="false">J26+K26+N26+O26</f>
        <v>0</v>
      </c>
      <c r="D26" s="1" t="n">
        <f aca="false">IF(I26=125%, "-", IF(I26=125%, "-", IF(I26&gt;93.4%, 15, IF(I26&gt;89.4%, 14, IF(I26&gt;83.4%, 13, IF(I26&gt;79.4%, 12, IF(I26&gt;73.4%, 11, IF(I26&gt;69.4%, 10, IF(I26&gt;63.4%, 9, IF(I26&gt;59.4%, 8, IF(I26&gt;53.4%, 7, IF(I26&gt;49.4%, 6, IF(I26&gt;43.4%, 5, IF(I26&gt;35.4%, 4, IF(I26&gt;27.4%, 3, IF(I26&gt;18.4%, 2, IF(I26&gt;10.4%, 1, 0)))))))))))))))))</f>
        <v>0</v>
      </c>
      <c r="E26" s="29" t="n">
        <f aca="false">((J26+K26)/$M$2)*$M$1</f>
        <v>0</v>
      </c>
      <c r="F26" s="29" t="n">
        <f aca="false">((N26+O26)/$Q$2)*$Q$1</f>
        <v>0</v>
      </c>
      <c r="G26" s="30" t="n">
        <f aca="false">((4-((((R26*LEFT(RIGHT(R$2, 3),1))+(S26*LEFT(RIGHT(S$2, 3),1))+(T26*LEFT(RIGHT(T$2, 3),1)))/U$2)-1))/4)*U$1</f>
        <v>0</v>
      </c>
      <c r="H26" s="30" t="n">
        <f aca="false">((4-((((V26*LEFT(RIGHT(V$2, 3),1))+(W26*LEFT(RIGHT(W$2, 3),1))+(X26*LEFT(RIGHT(X$2, 3),1)))/Z$2)-1))/4)*Z$1</f>
        <v>0</v>
      </c>
      <c r="I26" s="31" t="n">
        <f aca="false">SUM(E26:H26)</f>
        <v>0</v>
      </c>
      <c r="J26" s="32"/>
      <c r="K26" s="33"/>
      <c r="L26" s="34"/>
      <c r="M26" s="34"/>
      <c r="N26" s="32"/>
      <c r="O26" s="33"/>
      <c r="P26" s="34"/>
      <c r="Q26" s="34"/>
      <c r="R26" s="35"/>
      <c r="S26" s="34"/>
      <c r="T26" s="34"/>
      <c r="U26" s="34"/>
      <c r="V26" s="34"/>
      <c r="W26" s="34"/>
      <c r="X26" s="34"/>
      <c r="Y26" s="2" t="n">
        <v>1</v>
      </c>
      <c r="Z26" s="34"/>
    </row>
    <row r="27" customFormat="false" ht="14.25" hidden="false" customHeight="false" outlineLevel="0" collapsed="false">
      <c r="A27" s="27"/>
      <c r="B27" s="27"/>
      <c r="C27" s="28" t="n">
        <f aca="false">J27+K27+N27+O27</f>
        <v>0</v>
      </c>
      <c r="D27" s="1" t="n">
        <f aca="false">IF(I27=125%, "-", IF(I27=125%, "-", IF(I27&gt;93.4%, 15, IF(I27&gt;89.4%, 14, IF(I27&gt;83.4%, 13, IF(I27&gt;79.4%, 12, IF(I27&gt;73.4%, 11, IF(I27&gt;69.4%, 10, IF(I27&gt;63.4%, 9, IF(I27&gt;59.4%, 8, IF(I27&gt;53.4%, 7, IF(I27&gt;49.4%, 6, IF(I27&gt;43.4%, 5, IF(I27&gt;35.4%, 4, IF(I27&gt;27.4%, 3, IF(I27&gt;18.4%, 2, IF(I27&gt;10.4%, 1, 0)))))))))))))))))</f>
        <v>0</v>
      </c>
      <c r="E27" s="29" t="n">
        <f aca="false">((J27+K27)/$M$2)*$M$1</f>
        <v>0</v>
      </c>
      <c r="F27" s="29" t="n">
        <f aca="false">((N27+O27)/$Q$2)*$Q$1</f>
        <v>0</v>
      </c>
      <c r="G27" s="30" t="n">
        <f aca="false">((4-((((R27*LEFT(RIGHT(R$2, 3),1))+(S27*LEFT(RIGHT(S$2, 3),1))+(T27*LEFT(RIGHT(T$2, 3),1)))/U$2)-1))/4)*U$1</f>
        <v>0</v>
      </c>
      <c r="H27" s="30" t="n">
        <f aca="false">((4-((((V27*LEFT(RIGHT(V$2, 3),1))+(W27*LEFT(RIGHT(W$2, 3),1))+(X27*LEFT(RIGHT(X$2, 3),1)))/Z$2)-1))/4)*Z$1</f>
        <v>0</v>
      </c>
      <c r="I27" s="31" t="n">
        <f aca="false">SUM(E27:H27)</f>
        <v>0</v>
      </c>
      <c r="J27" s="32"/>
      <c r="K27" s="33"/>
      <c r="L27" s="34"/>
      <c r="M27" s="34"/>
      <c r="N27" s="32"/>
      <c r="O27" s="33"/>
      <c r="P27" s="34"/>
      <c r="Q27" s="34"/>
      <c r="R27" s="35"/>
      <c r="S27" s="34"/>
      <c r="T27" s="34"/>
      <c r="U27" s="34"/>
      <c r="V27" s="34"/>
      <c r="W27" s="34"/>
      <c r="X27" s="34"/>
      <c r="Y27" s="2" t="n">
        <v>1</v>
      </c>
      <c r="Z27" s="34"/>
    </row>
    <row r="28" customFormat="false" ht="14.25" hidden="false" customHeight="false" outlineLevel="0" collapsed="false">
      <c r="A28" s="27"/>
      <c r="B28" s="27"/>
      <c r="C28" s="28" t="n">
        <f aca="false">J28+K28+N28+O28</f>
        <v>0</v>
      </c>
      <c r="D28" s="1" t="n">
        <f aca="false">IF(I28=125%, "-", IF(I28=125%, "-", IF(I28&gt;93.4%, 15, IF(I28&gt;89.4%, 14, IF(I28&gt;83.4%, 13, IF(I28&gt;79.4%, 12, IF(I28&gt;73.4%, 11, IF(I28&gt;69.4%, 10, IF(I28&gt;63.4%, 9, IF(I28&gt;59.4%, 8, IF(I28&gt;53.4%, 7, IF(I28&gt;49.4%, 6, IF(I28&gt;43.4%, 5, IF(I28&gt;35.4%, 4, IF(I28&gt;27.4%, 3, IF(I28&gt;18.4%, 2, IF(I28&gt;10.4%, 1, 0)))))))))))))))))</f>
        <v>0</v>
      </c>
      <c r="E28" s="29" t="n">
        <f aca="false">((J28+K28)/$M$2)*$M$1</f>
        <v>0</v>
      </c>
      <c r="F28" s="29" t="n">
        <f aca="false">((N28+O28)/$Q$2)*$Q$1</f>
        <v>0</v>
      </c>
      <c r="G28" s="30" t="n">
        <f aca="false">((4-((((R28*LEFT(RIGHT(R$2, 3),1))+(S28*LEFT(RIGHT(S$2, 3),1))+(T28*LEFT(RIGHT(T$2, 3),1)))/U$2)-1))/4)*U$1</f>
        <v>0</v>
      </c>
      <c r="H28" s="30" t="n">
        <f aca="false">((4-((((V28*LEFT(RIGHT(V$2, 3),1))+(W28*LEFT(RIGHT(W$2, 3),1))+(X28*LEFT(RIGHT(X$2, 3),1)))/Z$2)-1))/4)*Z$1</f>
        <v>0</v>
      </c>
      <c r="I28" s="31" t="n">
        <f aca="false">SUM(E28:H28)</f>
        <v>0</v>
      </c>
      <c r="J28" s="32"/>
      <c r="K28" s="33"/>
      <c r="L28" s="34"/>
      <c r="M28" s="34"/>
      <c r="N28" s="32"/>
      <c r="O28" s="33"/>
      <c r="P28" s="34"/>
      <c r="Q28" s="34"/>
      <c r="R28" s="35"/>
      <c r="S28" s="34"/>
      <c r="T28" s="34"/>
      <c r="U28" s="34"/>
      <c r="V28" s="34"/>
      <c r="W28" s="34"/>
      <c r="X28" s="34"/>
      <c r="Y28" s="2" t="n">
        <v>1</v>
      </c>
      <c r="Z28" s="34"/>
    </row>
    <row r="29" customFormat="false" ht="14.25" hidden="false" customHeight="false" outlineLevel="0" collapsed="false">
      <c r="A29" s="27"/>
      <c r="B29" s="27"/>
      <c r="C29" s="28" t="n">
        <f aca="false">J29+K29+N29+O29</f>
        <v>0</v>
      </c>
      <c r="D29" s="1" t="n">
        <f aca="false">IF(I29=125%, "-", IF(I29=125%, "-", IF(I29&gt;93.4%, 15, IF(I29&gt;89.4%, 14, IF(I29&gt;83.4%, 13, IF(I29&gt;79.4%, 12, IF(I29&gt;73.4%, 11, IF(I29&gt;69.4%, 10, IF(I29&gt;63.4%, 9, IF(I29&gt;59.4%, 8, IF(I29&gt;53.4%, 7, IF(I29&gt;49.4%, 6, IF(I29&gt;43.4%, 5, IF(I29&gt;35.4%, 4, IF(I29&gt;27.4%, 3, IF(I29&gt;18.4%, 2, IF(I29&gt;10.4%, 1, 0)))))))))))))))))</f>
        <v>0</v>
      </c>
      <c r="E29" s="29" t="n">
        <f aca="false">((J29+K29)/$M$2)*$M$1</f>
        <v>0</v>
      </c>
      <c r="F29" s="29" t="n">
        <f aca="false">((N29+O29)/$Q$2)*$Q$1</f>
        <v>0</v>
      </c>
      <c r="G29" s="30" t="n">
        <f aca="false">((4-((((R29*LEFT(RIGHT(R$2, 3),1))+(S29*LEFT(RIGHT(S$2, 3),1))+(T29*LEFT(RIGHT(T$2, 3),1)))/U$2)-1))/4)*U$1</f>
        <v>0</v>
      </c>
      <c r="H29" s="30" t="n">
        <f aca="false">((4-((((V29*LEFT(RIGHT(V$2, 3),1))+(W29*LEFT(RIGHT(W$2, 3),1))+(X29*LEFT(RIGHT(X$2, 3),1)))/Z$2)-1))/4)*Z$1</f>
        <v>0</v>
      </c>
      <c r="I29" s="31" t="n">
        <f aca="false">SUM(E29:H29)</f>
        <v>0</v>
      </c>
      <c r="J29" s="32"/>
      <c r="K29" s="33"/>
      <c r="L29" s="34"/>
      <c r="M29" s="34"/>
      <c r="N29" s="32"/>
      <c r="O29" s="33"/>
      <c r="P29" s="34"/>
      <c r="Q29" s="34"/>
      <c r="R29" s="35"/>
      <c r="S29" s="34"/>
      <c r="T29" s="34"/>
      <c r="U29" s="34"/>
      <c r="V29" s="34"/>
      <c r="W29" s="34"/>
      <c r="X29" s="34"/>
      <c r="Y29" s="2" t="n">
        <v>1</v>
      </c>
      <c r="Z29" s="34"/>
    </row>
    <row r="30" customFormat="false" ht="14.25" hidden="false" customHeight="false" outlineLevel="0" collapsed="false">
      <c r="A30" s="27"/>
      <c r="B30" s="27"/>
      <c r="C30" s="28" t="n">
        <f aca="false">J30+K30+N30+O30</f>
        <v>0</v>
      </c>
      <c r="D30" s="1" t="n">
        <f aca="false">IF(I30=125%, "-", IF(I30=125%, "-", IF(I30&gt;93.4%, 15, IF(I30&gt;89.4%, 14, IF(I30&gt;83.4%, 13, IF(I30&gt;79.4%, 12, IF(I30&gt;73.4%, 11, IF(I30&gt;69.4%, 10, IF(I30&gt;63.4%, 9, IF(I30&gt;59.4%, 8, IF(I30&gt;53.4%, 7, IF(I30&gt;49.4%, 6, IF(I30&gt;43.4%, 5, IF(I30&gt;35.4%, 4, IF(I30&gt;27.4%, 3, IF(I30&gt;18.4%, 2, IF(I30&gt;10.4%, 1, 0)))))))))))))))))</f>
        <v>0</v>
      </c>
      <c r="E30" s="29" t="n">
        <f aca="false">((J30+K30)/$M$2)*$M$1</f>
        <v>0</v>
      </c>
      <c r="F30" s="29" t="n">
        <f aca="false">((N30+O30)/$Q$2)*$Q$1</f>
        <v>0</v>
      </c>
      <c r="G30" s="30" t="n">
        <f aca="false">((4-((((R30*LEFT(RIGHT(R$2, 3),1))+(S30*LEFT(RIGHT(S$2, 3),1))+(T30*LEFT(RIGHT(T$2, 3),1)))/U$2)-1))/4)*U$1</f>
        <v>0</v>
      </c>
      <c r="H30" s="30" t="n">
        <f aca="false">((4-((((V30*LEFT(RIGHT(V$2, 3),1))+(W30*LEFT(RIGHT(W$2, 3),1))+(X30*LEFT(RIGHT(X$2, 3),1)))/Z$2)-1))/4)*Z$1</f>
        <v>0</v>
      </c>
      <c r="I30" s="31" t="n">
        <f aca="false">SUM(E30:H30)</f>
        <v>0</v>
      </c>
      <c r="J30" s="32"/>
      <c r="K30" s="33"/>
      <c r="L30" s="34"/>
      <c r="M30" s="34"/>
      <c r="N30" s="32"/>
      <c r="O30" s="33"/>
      <c r="P30" s="34"/>
      <c r="Q30" s="34"/>
      <c r="R30" s="35"/>
      <c r="S30" s="34"/>
      <c r="T30" s="34"/>
      <c r="U30" s="34"/>
      <c r="V30" s="34"/>
      <c r="W30" s="34"/>
      <c r="X30" s="34"/>
      <c r="Y30" s="2" t="n">
        <v>1</v>
      </c>
      <c r="Z30" s="34"/>
    </row>
    <row r="31" customFormat="false" ht="14.25" hidden="false" customHeight="false" outlineLevel="0" collapsed="false">
      <c r="A31" s="27"/>
      <c r="B31" s="27"/>
      <c r="C31" s="28" t="n">
        <f aca="false">J31+K31+N31+O31</f>
        <v>0</v>
      </c>
      <c r="D31" s="1" t="n">
        <f aca="false">IF(I31=125%, "-", IF(I31=125%, "-", IF(I31&gt;93.4%, 15, IF(I31&gt;89.4%, 14, IF(I31&gt;83.4%, 13, IF(I31&gt;79.4%, 12, IF(I31&gt;73.4%, 11, IF(I31&gt;69.4%, 10, IF(I31&gt;63.4%, 9, IF(I31&gt;59.4%, 8, IF(I31&gt;53.4%, 7, IF(I31&gt;49.4%, 6, IF(I31&gt;43.4%, 5, IF(I31&gt;35.4%, 4, IF(I31&gt;27.4%, 3, IF(I31&gt;18.4%, 2, IF(I31&gt;10.4%, 1, 0)))))))))))))))))</f>
        <v>0</v>
      </c>
      <c r="E31" s="29" t="n">
        <f aca="false">((J31+K31)/$M$2)*$M$1</f>
        <v>0</v>
      </c>
      <c r="F31" s="29" t="n">
        <f aca="false">((N31+O31)/$Q$2)*$Q$1</f>
        <v>0</v>
      </c>
      <c r="G31" s="30" t="n">
        <f aca="false">((4-((((R31*LEFT(RIGHT(R$2, 3),1))+(S31*LEFT(RIGHT(S$2, 3),1))+(T31*LEFT(RIGHT(T$2, 3),1)))/U$2)-1))/4)*U$1</f>
        <v>0</v>
      </c>
      <c r="H31" s="30" t="n">
        <f aca="false">((4-((((V31*LEFT(RIGHT(V$2, 3),1))+(W31*LEFT(RIGHT(W$2, 3),1))+(X31*LEFT(RIGHT(X$2, 3),1)))/Z$2)-1))/4)*Z$1</f>
        <v>0</v>
      </c>
      <c r="I31" s="31" t="n">
        <f aca="false">SUM(E31:H31)</f>
        <v>0</v>
      </c>
      <c r="J31" s="32"/>
      <c r="K31" s="33"/>
      <c r="L31" s="34"/>
      <c r="M31" s="34"/>
      <c r="N31" s="32"/>
      <c r="O31" s="33"/>
      <c r="P31" s="34"/>
      <c r="Q31" s="34"/>
      <c r="R31" s="35"/>
      <c r="S31" s="34"/>
      <c r="T31" s="34"/>
      <c r="U31" s="34"/>
      <c r="V31" s="34"/>
      <c r="W31" s="34"/>
      <c r="X31" s="34"/>
      <c r="Y31" s="2" t="n">
        <v>1</v>
      </c>
      <c r="Z31" s="34"/>
    </row>
    <row r="32" customFormat="false" ht="14.25" hidden="false" customHeight="false" outlineLevel="0" collapsed="false">
      <c r="A32" s="27"/>
      <c r="B32" s="27"/>
      <c r="C32" s="28" t="n">
        <f aca="false">J32+K32+N32+O32</f>
        <v>0</v>
      </c>
      <c r="D32" s="1" t="n">
        <f aca="false">IF(I32=125%, "-", IF(I32=125%, "-", IF(I32&gt;93.4%, 15, IF(I32&gt;89.4%, 14, IF(I32&gt;83.4%, 13, IF(I32&gt;79.4%, 12, IF(I32&gt;73.4%, 11, IF(I32&gt;69.4%, 10, IF(I32&gt;63.4%, 9, IF(I32&gt;59.4%, 8, IF(I32&gt;53.4%, 7, IF(I32&gt;49.4%, 6, IF(I32&gt;43.4%, 5, IF(I32&gt;35.4%, 4, IF(I32&gt;27.4%, 3, IF(I32&gt;18.4%, 2, IF(I32&gt;10.4%, 1, 0)))))))))))))))))</f>
        <v>0</v>
      </c>
      <c r="E32" s="29" t="n">
        <f aca="false">((J32+K32)/$M$2)*$M$1</f>
        <v>0</v>
      </c>
      <c r="F32" s="29" t="n">
        <f aca="false">((N32+O32)/$Q$2)*$Q$1</f>
        <v>0</v>
      </c>
      <c r="G32" s="30" t="n">
        <f aca="false">((4-((((R32*LEFT(RIGHT(R$2, 3),1))+(S32*LEFT(RIGHT(S$2, 3),1))+(T32*LEFT(RIGHT(T$2, 3),1)))/U$2)-1))/4)*U$1</f>
        <v>0</v>
      </c>
      <c r="H32" s="30" t="n">
        <f aca="false">((4-((((V32*LEFT(RIGHT(V$2, 3),1))+(W32*LEFT(RIGHT(W$2, 3),1))+(X32*LEFT(RIGHT(X$2, 3),1)))/Z$2)-1))/4)*Z$1</f>
        <v>0</v>
      </c>
      <c r="I32" s="31" t="n">
        <f aca="false">SUM(E32:H32)</f>
        <v>0</v>
      </c>
      <c r="J32" s="32"/>
      <c r="K32" s="33"/>
      <c r="L32" s="34"/>
      <c r="M32" s="34"/>
      <c r="N32" s="32"/>
      <c r="O32" s="33"/>
      <c r="P32" s="34"/>
      <c r="Q32" s="34"/>
      <c r="R32" s="35"/>
      <c r="S32" s="34"/>
      <c r="T32" s="34"/>
      <c r="U32" s="34"/>
      <c r="V32" s="34"/>
      <c r="W32" s="34"/>
      <c r="X32" s="34"/>
      <c r="Y32" s="2" t="n">
        <v>1</v>
      </c>
      <c r="Z32" s="34"/>
    </row>
    <row r="33" customFormat="false" ht="14.25" hidden="false" customHeight="false" outlineLevel="0" collapsed="false">
      <c r="A33" s="27"/>
      <c r="B33" s="27"/>
      <c r="C33" s="28" t="n">
        <f aca="false">J33+K33+N33+O33</f>
        <v>0</v>
      </c>
      <c r="D33" s="1" t="n">
        <f aca="false">IF(I33=125%, "-", IF(I33=125%, "-", IF(I33&gt;93.4%, 15, IF(I33&gt;89.4%, 14, IF(I33&gt;83.4%, 13, IF(I33&gt;79.4%, 12, IF(I33&gt;73.4%, 11, IF(I33&gt;69.4%, 10, IF(I33&gt;63.4%, 9, IF(I33&gt;59.4%, 8, IF(I33&gt;53.4%, 7, IF(I33&gt;49.4%, 6, IF(I33&gt;43.4%, 5, IF(I33&gt;35.4%, 4, IF(I33&gt;27.4%, 3, IF(I33&gt;18.4%, 2, IF(I33&gt;10.4%, 1, 0)))))))))))))))))</f>
        <v>0</v>
      </c>
      <c r="E33" s="29" t="n">
        <f aca="false">((J33+K33)/$M$2)*$M$1</f>
        <v>0</v>
      </c>
      <c r="F33" s="29" t="n">
        <f aca="false">((N33+O33)/$Q$2)*$Q$1</f>
        <v>0</v>
      </c>
      <c r="G33" s="30" t="n">
        <f aca="false">((4-((((R33*LEFT(RIGHT(R$2, 3),1))+(S33*LEFT(RIGHT(S$2, 3),1))+(T33*LEFT(RIGHT(T$2, 3),1)))/U$2)-1))/4)*U$1</f>
        <v>0</v>
      </c>
      <c r="H33" s="30" t="n">
        <f aca="false">((4-((((V33*LEFT(RIGHT(V$2, 3),1))+(W33*LEFT(RIGHT(W$2, 3),1))+(X33*LEFT(RIGHT(X$2, 3),1)))/Z$2)-1))/4)*Z$1</f>
        <v>0</v>
      </c>
      <c r="I33" s="31" t="n">
        <f aca="false">SUM(E33:H33)</f>
        <v>0</v>
      </c>
      <c r="J33" s="32"/>
      <c r="K33" s="33"/>
      <c r="L33" s="34"/>
      <c r="M33" s="34"/>
      <c r="N33" s="32"/>
      <c r="O33" s="33"/>
      <c r="P33" s="34"/>
      <c r="Q33" s="34"/>
      <c r="R33" s="35"/>
      <c r="S33" s="34"/>
      <c r="T33" s="34"/>
      <c r="U33" s="34"/>
      <c r="V33" s="34"/>
      <c r="W33" s="34"/>
      <c r="X33" s="34"/>
      <c r="Y33" s="2" t="n">
        <v>1</v>
      </c>
      <c r="Z33" s="34"/>
    </row>
    <row r="34" customFormat="false" ht="14.25" hidden="true" customHeight="false" outlineLevel="0" collapsed="false">
      <c r="B34" s="2" t="n">
        <f aca="false">COUNTA(B4:B28)</f>
        <v>11</v>
      </c>
      <c r="J34" s="2" t="n">
        <f aca="false">COUNTA(J4:J28)</f>
        <v>6</v>
      </c>
      <c r="Y34" s="2" t="n">
        <v>1</v>
      </c>
    </row>
    <row r="35" customFormat="false" ht="14.25" hidden="false" customHeight="false" outlineLevel="0" collapsed="false">
      <c r="A35" s="26" t="s">
        <v>51</v>
      </c>
      <c r="B35" s="26" t="n">
        <f aca="false">B34-J34</f>
        <v>5</v>
      </c>
      <c r="Y35" s="2" t="n">
        <v>1</v>
      </c>
    </row>
    <row r="36" customFormat="false" ht="14.25" hidden="false" customHeight="false" outlineLevel="0" collapsed="false">
      <c r="Y36" s="2" t="n">
        <v>1</v>
      </c>
    </row>
    <row r="37" customFormat="false" ht="14.25" hidden="false" customHeight="false" outlineLevel="0" collapsed="false">
      <c r="Y37" s="2" t="n">
        <v>1</v>
      </c>
    </row>
    <row r="38" customFormat="false" ht="14.25" hidden="false" customHeight="false" outlineLevel="0" collapsed="false">
      <c r="Y38" s="2" t="n">
        <v>1</v>
      </c>
    </row>
    <row r="39" customFormat="false" ht="14.25" hidden="false" customHeight="false" outlineLevel="0" collapsed="false">
      <c r="Y39" s="2" t="n">
        <v>1</v>
      </c>
    </row>
    <row r="40" customFormat="false" ht="14.25" hidden="false" customHeight="false" outlineLevel="0" collapsed="false">
      <c r="Y40" s="2" t="n">
        <v>1</v>
      </c>
    </row>
    <row r="41" customFormat="false" ht="14.25" hidden="false" customHeight="false" outlineLevel="0" collapsed="false">
      <c r="Y41" s="2" t="n">
        <v>1</v>
      </c>
    </row>
    <row r="42" customFormat="false" ht="14.25" hidden="false" customHeight="false" outlineLevel="0" collapsed="false">
      <c r="Y42" s="2" t="n">
        <v>1</v>
      </c>
    </row>
    <row r="43" customFormat="false" ht="14.25" hidden="false" customHeight="false" outlineLevel="0" collapsed="false">
      <c r="Y43" s="2" t="n">
        <v>1</v>
      </c>
    </row>
    <row r="44" customFormat="false" ht="14.25" hidden="false" customHeight="false" outlineLevel="0" collapsed="false">
      <c r="Y44" s="2" t="n">
        <v>1</v>
      </c>
    </row>
    <row r="45" customFormat="false" ht="14.25" hidden="false" customHeight="false" outlineLevel="0" collapsed="false">
      <c r="Y45" s="2" t="n">
        <v>1</v>
      </c>
    </row>
    <row r="46" customFormat="false" ht="14.25" hidden="false" customHeight="false" outlineLevel="0" collapsed="false">
      <c r="Y46" s="2" t="n">
        <v>1</v>
      </c>
    </row>
    <row r="47" customFormat="false" ht="14.25" hidden="false" customHeight="false" outlineLevel="0" collapsed="false">
      <c r="Y47" s="2" t="n">
        <v>1</v>
      </c>
    </row>
    <row r="48" customFormat="false" ht="14.25" hidden="false" customHeight="false" outlineLevel="0" collapsed="false">
      <c r="Y48" s="2" t="n">
        <v>1</v>
      </c>
    </row>
    <row r="49" customFormat="false" ht="14.25" hidden="false" customHeight="false" outlineLevel="0" collapsed="false">
      <c r="Y49" s="2" t="n">
        <v>1</v>
      </c>
    </row>
    <row r="50" customFormat="false" ht="14.25" hidden="false" customHeight="false" outlineLevel="0" collapsed="false">
      <c r="Y50" s="2" t="n">
        <v>1</v>
      </c>
    </row>
    <row r="51" customFormat="false" ht="14.25" hidden="false" customHeight="false" outlineLevel="0" collapsed="false">
      <c r="Y51" s="2" t="n">
        <v>1</v>
      </c>
    </row>
    <row r="52" customFormat="false" ht="14.25" hidden="false" customHeight="false" outlineLevel="0" collapsed="false">
      <c r="Y52" s="2" t="n">
        <v>1</v>
      </c>
    </row>
    <row r="53" customFormat="false" ht="14.25" hidden="false" customHeight="false" outlineLevel="0" collapsed="false">
      <c r="Y53" s="2" t="n">
        <v>1</v>
      </c>
    </row>
    <row r="54" customFormat="false" ht="14.25" hidden="false" customHeight="false" outlineLevel="0" collapsed="false">
      <c r="Y54" s="2" t="n">
        <v>1</v>
      </c>
    </row>
    <row r="55" customFormat="false" ht="14.25" hidden="false" customHeight="false" outlineLevel="0" collapsed="false">
      <c r="Y55" s="2" t="n">
        <v>1</v>
      </c>
    </row>
    <row r="56" customFormat="false" ht="14.25" hidden="false" customHeight="false" outlineLevel="0" collapsed="false">
      <c r="Y56" s="2" t="n">
        <v>1</v>
      </c>
    </row>
    <row r="57" customFormat="false" ht="14.25" hidden="false" customHeight="false" outlineLevel="0" collapsed="false">
      <c r="Y57" s="2" t="n">
        <v>1</v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K1"/>
    <mergeCell ref="N1:O1"/>
    <mergeCell ref="R1:S1"/>
    <mergeCell ref="V1:W1"/>
  </mergeCells>
  <conditionalFormatting sqref="AK10">
    <cfRule type="cellIs" priority="2" operator="equal" aboveAverage="0" equalAverage="0" bottom="0" percent="0" rank="0" text="" dxfId="0">
      <formula>"nein"</formula>
    </cfRule>
  </conditionalFormatting>
  <conditionalFormatting sqref="AK10">
    <cfRule type="cellIs" priority="3" operator="equal" aboveAverage="0" equalAverage="0" bottom="0" percent="0" rank="0" text="" dxfId="1">
      <formula>"ja"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2016-11-21T09:24:16Z</dcterms:created>
  <dc:creator>Reviewer</dc:creator>
  <dc:description/>
  <dc:language>de-DE</dc:language>
  <cp:lastModifiedBy/>
  <dcterms:modified xsi:type="dcterms:W3CDTF">2025-01-19T17:41:57Z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