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ohdaten" sheetId="1" state="visible" r:id="rId2"/>
    <sheet name="Bewertung" sheetId="2" state="visible" r:id="rId3"/>
    <sheet name="Tabelle2" sheetId="3" state="hidden"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<sst xmlns="http://schemas.openxmlformats.org/spreadsheetml/2006/main" count="391" uniqueCount="180">
  <si>
    <t xml:space="preserve">ID</t>
  </si>
  <si>
    <t xml:space="preserve">Startzeit</t>
  </si>
  <si>
    <t xml:space="preserve">Fertigstellungszeit</t>
  </si>
  <si>
    <t xml:space="preserve">E-Mail</t>
  </si>
  <si>
    <t xml:space="preserve">Name</t>
  </si>
  <si>
    <t xml:space="preserve">Qualität meiner Beiträge (auch schriftlich) (50 %)</t>
  </si>
  <si>
    <t xml:space="preserve">Quantität meiner Beiträge (auch schriftlich) (50 %)</t>
  </si>
  <si>
    <t xml:space="preserve">Einzel-, Partner- und Gruppenarbeiten (30 %)2</t>
  </si>
  <si>
    <t xml:space="preserve">Ich schätze mich - abweichend von den Fragen oben - so ein:</t>
  </si>
  <si>
    <t xml:space="preserve">Philip.Braren@sus.bbz-rd-eck.de</t>
  </si>
  <si>
    <t xml:space="preserve">Philip Braren</t>
  </si>
  <si>
    <t xml:space="preserve">Gute Kenntnisse über die bisherigen Kursinhalte; größtenteils eigenständig Probleme erkennen, strukturieren und zusammenzufassen; gutes Abstraktionsvermögen; verständliche, sichere Formulierungen</t>
  </si>
  <si>
    <t xml:space="preserve">„Beteiligter am Geschehen“ – regelmäßig Beiträge, die zum Unterrichtsverlauf passen; Teilnahme an Diskussionen; grober Richtwert: pro Stunde 3-4 Beiträge.</t>
  </si>
  <si>
    <t xml:space="preserve">Erledige Arbeiten zuverlässig; Antworten haben eine Struktur, sind manchmal aber etwas kurz; arbeite regelmäßig in Gruppen mit, allerdings eher auf Zuruf als aus eigenem Antrieb; qualitativ akzeptable Arbeitsergebnisse.</t>
  </si>
  <si>
    <t xml:space="preserve">12</t>
  </si>
  <si>
    <t xml:space="preserve">-</t>
  </si>
  <si>
    <t xml:space="preserve">nein</t>
  </si>
  <si>
    <t xml:space="preserve">Ben.Evers@sus.bbz-rd-eck.de</t>
  </si>
  <si>
    <t xml:space="preserve">Ben Evers</t>
  </si>
  <si>
    <t xml:space="preserve">„Stabilitätsanker“ – häufig Beiträge, die weiterführen; gelegentliche Mitbestimmung des Unterrichtsablaufs und der diskutierten Aspekte; grober Richtwert: pro Stunde um die 5 Beiträge.</t>
  </si>
  <si>
    <t xml:space="preserve">Erledige Arbeiten zuverlässig und zügig; denke angemessen über wichtige Aspekte nach und strukturiere meine Antworten; bin gelegentlich Gruppenleiter bzw. bringe die Arbeit der Gruppe voran; qualitativ gute Arbeitsergebnisse.</t>
  </si>
  <si>
    <t xml:space="preserve">11</t>
  </si>
  <si>
    <t xml:space="preserve">In selten Fällen kam es zu mündlichen Beiträgen. Vorwiegend dann, wenn die Belegschaft bei ihnen im Unterricht ausgedünnt war. Schriftlich kam es zu einer qualitativen Stagnation</t>
  </si>
  <si>
    <t xml:space="preserve">Fragen mit fachlichen Tendenzen, bevorzugt historische Hintergründe wie Hauptvertreter oder Fakten zu philosophischen Strömungen und weniger esoterische Gedankenmodelle</t>
  </si>
  <si>
    <t xml:space="preserve">Aisha.Abdelrahman@sus.bbz-rd-eck.de</t>
  </si>
  <si>
    <t xml:space="preserve">Aisha Abdelrahman</t>
  </si>
  <si>
    <t xml:space="preserve">„Säule des Unterrichts“ – sehr häufig Beiträge, die weiterführen; wesentliche Mitbestimmung des Unterrichtsablaufs und der diskutierten Aspekte; grober Richtwert: pro Stunde deutlich mehr als 5 Beiträge.</t>
  </si>
  <si>
    <t xml:space="preserve">13</t>
  </si>
  <si>
    <t xml:space="preserve">ja</t>
  </si>
  <si>
    <t xml:space="preserve">Florian.Franzen@sus.bbz-rd-eck.de</t>
  </si>
  <si>
    <t xml:space="preserve">Florian Franzen</t>
  </si>
  <si>
    <t xml:space="preserve">Erledige Arbeiten sehr zuverlässig und zügig; denke gründlich über wichtige Aspekte nach und strukturiere meine Antworten sorgfältig; bin regelmäßig Gruppenleiter bzw. bringe die Arbeit der Gruppe voran; qualitativ hochwertige Arbeitsergebnisse.</t>
  </si>
  <si>
    <t xml:space="preserve">/</t>
  </si>
  <si>
    <t xml:space="preserve">Fee.Rublack@sus.bbz-rd-eck.de</t>
  </si>
  <si>
    <t xml:space="preserve">Fee Rublack</t>
  </si>
  <si>
    <t xml:space="preserve">„Gelegentlicher Besucher“ – unregelmäßige Beiträge, die meistens zum Unterrichtsverlauf passen; selten Teilnahme an Diskussionen; grober Richtwert: pro Stunde 1 Beitrag.</t>
  </si>
  <si>
    <t xml:space="preserve">Seit der letzten Besprechung bin ich aufmerksamer im Unterricht dabei und diskutiere häufiger mit meinem Sitznachbar über Aufgaben.</t>
  </si>
  <si>
    <t xml:space="preserve">Gerne beim Vorlesen von Texten drannehmen oder zum abtippen. Bei eigenen Texten oder Aufgaben fehlen mir oft die passenden Begriffe, weshalb ich oft zurückhaltend bin.</t>
  </si>
  <si>
    <t xml:space="preserve">Till.Stoltmann@sus.bbz-rd-eck.de</t>
  </si>
  <si>
    <t xml:space="preserve">Till Stoltmann</t>
  </si>
  <si>
    <t xml:space="preserve">Sehr gute Kenntnisse über die bisherigen Kursinhalte; eigenständig Probleme erkennen, strukturieren und zusammenzufassen; sehr gutes Abstraktionsvermögen; Wissen auch über Fächergrenzen hinaus anwenden; verständliche, sichere, flüssige Formulierungen</t>
  </si>
  <si>
    <t xml:space="preserve">Bin zufrieden </t>
  </si>
  <si>
    <t xml:space="preserve">Sinan.Oezdemir@sus.bbz-rd-eck.de</t>
  </si>
  <si>
    <t xml:space="preserve">Sinan Özdemir</t>
  </si>
  <si>
    <t xml:space="preserve">Zufriedenstellende Kenntnisse über die bisherigen Kursinhalte; teilweise vorgegebene Lösungswege zuverlässig bearbeiten; gelegentliches Einbringen weiterführender Beiträge; verständliche und überwiegend sichere Formulierungen.</t>
  </si>
  <si>
    <t xml:space="preserve">8</t>
  </si>
  <si>
    <t xml:space="preserve">Bin ein wenig stiller geworden, da wir jetzt langsam kompliziertere Themen im Unterricht bekommen</t>
  </si>
  <si>
    <t xml:space="preserve">Fühle mich wohl genug </t>
  </si>
  <si>
    <t xml:space="preserve">Leonie.Laubsch@sus.bbz-rd-eck.de</t>
  </si>
  <si>
    <t xml:space="preserve">Leonie Laubsch</t>
  </si>
  <si>
    <t xml:space="preserve">Ich habe mich mehr im Unterricht eingebracht. </t>
  </si>
  <si>
    <t xml:space="preserve">Vielleicht ermutigen eine Aussage zu treffen. </t>
  </si>
  <si>
    <t xml:space="preserve">Enes.Kulakoglu@sus.bbz-rd-eck.de</t>
  </si>
  <si>
    <t xml:space="preserve">Enes Kulakoglu</t>
  </si>
  <si>
    <t xml:space="preserve">7</t>
  </si>
  <si>
    <t xml:space="preserve">Sayed.Haidari@sus.bbz-rd-eck.de</t>
  </si>
  <si>
    <t xml:space="preserve">Sayed Haidari</t>
  </si>
  <si>
    <t xml:space="preserve">…</t>
  </si>
  <si>
    <t xml:space="preserve">Alles im grünen Bereich.</t>
  </si>
  <si>
    <t xml:space="preserve">Darjan.Lackner@sus.bbz-rd-eck.de</t>
  </si>
  <si>
    <t xml:space="preserve">Darjan Lackner</t>
  </si>
  <si>
    <t xml:space="preserve">. </t>
  </si>
  <si>
    <t xml:space="preserve">Alessa.Kreutzfeldt@sus.bbz-rd-eck.de</t>
  </si>
  <si>
    <t xml:space="preserve">Alessa Kreutzfeldt</t>
  </si>
  <si>
    <t xml:space="preserve">10</t>
  </si>
  <si>
    <t xml:space="preserve">Ich sage weniger, da ich mich in meiner Argumentation weniger sicher fühle </t>
  </si>
  <si>
    <t xml:space="preserve">Diskussionsrunden ermöglichen, bei denen man vielleicht direkt angesprochen wird etwas beizutragen, sonst reden immer die gleichen und es dreht sich im Kreis</t>
  </si>
  <si>
    <t xml:space="preserve">Lea.Henken@sus.bbz-rd-eck.de</t>
  </si>
  <si>
    <t xml:space="preserve">Lea Henken</t>
  </si>
  <si>
    <t xml:space="preserve">9</t>
  </si>
  <si>
    <t xml:space="preserve">Ich beteilige mich mehr am Unterricht, als zuvor.</t>
  </si>
  <si>
    <t xml:space="preserve">Anna.Thode@sus.bbz-rd-eck.de</t>
  </si>
  <si>
    <t xml:space="preserve">Anna Thode</t>
  </si>
  <si>
    <t xml:space="preserve">ich bin mündlich schlechter geworden </t>
  </si>
  <si>
    <t xml:space="preserve">mehr tempo, auch in den arbeitsphasen </t>
  </si>
  <si>
    <t xml:space="preserve">Moritz.Momsen@sus.bbz-rd-eck.de</t>
  </si>
  <si>
    <t xml:space="preserve">Moritz Momsen</t>
  </si>
  <si>
    <t xml:space="preserve">Nicht viel, ich melde mich ziemlich selten. Da in letzter Zeit nicht viele Freiwillige Arbeiten waren konnte ich das dementsprechend auch nicht wirklich ausgleichen.</t>
  </si>
  <si>
    <t xml:space="preserve">Mehr freiwillige bewertete Hausaufgaben/Aufgaben?</t>
  </si>
  <si>
    <t xml:space="preserve">Seid.Husseini@sus.bbz-rd-eck.de</t>
  </si>
  <si>
    <t xml:space="preserve">Seid Husseini</t>
  </si>
  <si>
    <t xml:space="preserve">Aus meiner Sicht hat sich nichts besondres geändert</t>
  </si>
  <si>
    <t xml:space="preserve">Es läuft alles ganz gut, wie ich finde</t>
  </si>
  <si>
    <t xml:space="preserve">Emil.Engelhardt@sus.bbz-rd-eck.de</t>
  </si>
  <si>
    <t xml:space="preserve">Emil Engelhardt</t>
  </si>
  <si>
    <t xml:space="preserve">ich bin in Gruppenarbeiten aktiver sowie in Einzelarbeiten doch mich melden fällt mir noch schwer</t>
  </si>
  <si>
    <t xml:space="preserve">die Leute in der letzten Reihe leise zu stellen </t>
  </si>
  <si>
    <t xml:space="preserve">Emma.Koll@sus.bbz-rd-eck.de</t>
  </si>
  <si>
    <t xml:space="preserve">Emma Koll</t>
  </si>
  <si>
    <t xml:space="preserve">Bei der Qualität und Quantität meiner Beiträge gibt es keinen großen Unterschied. Durch häufigere Partnerarbeiten habe ich aber festgestellt, dass die Zusammenarbeit gut klappt, man sich gegenseitig ergänzt und ich gute Ergebnisse in Partnerarbeiten erzielen kann. </t>
  </si>
  <si>
    <t xml:space="preserve">Auf Texten eventuell unbekannte Wörter am Rand erklären. Aber es ist nicht dringend notwendig, da Sie unbekannte Wörter auf Nachfrage erklären. </t>
  </si>
  <si>
    <t xml:space="preserve">Conny.Wendt@sus.bbz-rd-eck.de</t>
  </si>
  <si>
    <t xml:space="preserve">Conny Wendt</t>
  </si>
  <si>
    <t xml:space="preserve">6</t>
  </si>
  <si>
    <t xml:space="preserve">Nichts</t>
  </si>
  <si>
    <t xml:space="preserve">Laura.Juergensen@sus.bbz-rd-eck.de</t>
  </si>
  <si>
    <t xml:space="preserve">Laura Jürgensen</t>
  </si>
  <si>
    <t xml:space="preserve">Meine Mitarbeit ist zwar noch nicht perfekt, aber besser als im letzten Halbjahr.</t>
  </si>
  <si>
    <t xml:space="preserve">Lisa.Steinberg@sus.bbz-rd-eck.de</t>
  </si>
  <si>
    <t xml:space="preserve">Lisa Jette Steinberg</t>
  </si>
  <si>
    <t xml:space="preserve">Sarah.Hein@sus.bbz-rd-eck.de</t>
  </si>
  <si>
    <t xml:space="preserve">Sarah Hein</t>
  </si>
  <si>
    <t xml:space="preserve">Yorrick.Pohl@sus.bbz-rd-eck.de</t>
  </si>
  <si>
    <t xml:space="preserve">Yorrick Pohl</t>
  </si>
  <si>
    <t xml:space="preserve">14</t>
  </si>
  <si>
    <t xml:space="preserve">Ich konkretisiere meine Aussagen.</t>
  </si>
  <si>
    <t xml:space="preserve">Häufigere Diskussionsrunden </t>
  </si>
  <si>
    <t xml:space="preserve">Marvin.Poll@sus.bbz-rd-eck.de</t>
  </si>
  <si>
    <t xml:space="preserve">Marvin Poll</t>
  </si>
  <si>
    <t xml:space="preserve">Wesentlich mehr mündliche Mitarbeit + Mitschüler zur Mitarbeit motivieren</t>
  </si>
  <si>
    <t xml:space="preserve">Mehr Zeit als 45 Minuten 😀</t>
  </si>
  <si>
    <t xml:space="preserve">Maite.Stephan@sus.bbz-rd-eck.de</t>
  </si>
  <si>
    <t xml:space="preserve">Maite Stephan</t>
  </si>
  <si>
    <t xml:space="preserve">Ben.Borchers@sus.bbz-rd-eck.de</t>
  </si>
  <si>
    <t xml:space="preserve">Ben Borchers</t>
  </si>
  <si>
    <t xml:space="preserve">Nicht viel glaube ich </t>
  </si>
  <si>
    <t xml:space="preserve">Alles gut </t>
  </si>
  <si>
    <t xml:space="preserve">Antonia.Hofinga@sus.bbz-rd-eck.de</t>
  </si>
  <si>
    <t xml:space="preserve">Antonia Hofinga</t>
  </si>
  <si>
    <t xml:space="preserve">ich konnte leider an einigen Stunden nicht teilnehmen, und mich somit auch in denen nicht mündlich beteiligen </t>
  </si>
  <si>
    <t xml:space="preserve">Jonah.Peterwitz@sus.bbz-rd-eck.de</t>
  </si>
  <si>
    <t xml:space="preserve">Jonah Peterwitz</t>
  </si>
  <si>
    <t xml:space="preserve">Meiner Meinung bin ich konstant so geblieben</t>
  </si>
  <si>
    <t xml:space="preserve">Nichts, alles wunderbar </t>
  </si>
  <si>
    <t xml:space="preserve">Lene.Ketzler@sus.bbz-rd-eck.de</t>
  </si>
  <si>
    <t xml:space="preserve">Lene Ketzler</t>
  </si>
  <si>
    <t xml:space="preserve">.</t>
  </si>
  <si>
    <t xml:space="preserve">Ich bin sehr zufrieden mit ihrem Unterricht.</t>
  </si>
  <si>
    <t xml:space="preserve">Patrick.Rutinowski@sus.bbz-rd-eck.de</t>
  </si>
  <si>
    <t xml:space="preserve">Patrick Rutinowski</t>
  </si>
  <si>
    <t xml:space="preserve">Ich hab mich ein bisschen öfter eingebracht </t>
  </si>
  <si>
    <t xml:space="preserve">Alles gut so</t>
  </si>
  <si>
    <t xml:space="preserve">Melissa.Schnierda@sus.bbz-rd-eck.de</t>
  </si>
  <si>
    <t xml:space="preserve">Melissa Schnierda</t>
  </si>
  <si>
    <t xml:space="preserve">Ich habe angefangen mich mehr zu melden.</t>
  </si>
  <si>
    <t xml:space="preserve">Kjara.Guse@sus.bbz-rd-eck.de</t>
  </si>
  <si>
    <t xml:space="preserve">Kjara Guse</t>
  </si>
  <si>
    <t xml:space="preserve">Sophie.Schoepf@sus.bbz-rd-eck.de</t>
  </si>
  <si>
    <t xml:space="preserve">Sophie Schöpf</t>
  </si>
  <si>
    <t xml:space="preserve">„Unsichtbare Existenz“ – keine aktiven Unterrichtsbeiträge; an Diskussionen eher uninteressiert und unbeteiligt; grober Richtwert: 0 – 1 Beitrag pro Stunde, meistens abgelenkt.</t>
  </si>
  <si>
    <t xml:space="preserve">Meiner Meinung nach nicht viel. Bin immer noch nicht sehr gesprächig. </t>
  </si>
  <si>
    <t xml:space="preserve">Fällt mir grad nicht viel ein. Vielleicht so kleine Extraausgaben um meine Note zumindest ein bisschen nach oben zu bringen.</t>
  </si>
  <si>
    <t xml:space="preserve">Oke.Zarmstorff@sus.bbz-rd-eck.de</t>
  </si>
  <si>
    <t xml:space="preserve">Oke Zarmstorff</t>
  </si>
  <si>
    <t xml:space="preserve">Bisschen schwächer geworden </t>
  </si>
  <si>
    <t xml:space="preserve">Sebnem.Agri@sus.bbz-rd-eck.de</t>
  </si>
  <si>
    <t xml:space="preserve">Sebnem Agri</t>
  </si>
  <si>
    <t xml:space="preserve">Ausreichende Kenntnisse über die bisherigen Kursinhalte; teilweise vorgegebene Lösungswege mit Hilfe bearbeiten; gelegentliches Einbringen eigenständiger Beiträge; verständliche Formulierungen.</t>
  </si>
  <si>
    <t xml:space="preserve">Carrie.Rumrich@sus.bbz-rd-eck.de</t>
  </si>
  <si>
    <t xml:space="preserve">Carrie Rumrich</t>
  </si>
  <si>
    <t xml:space="preserve">3</t>
  </si>
  <si>
    <t xml:space="preserve">Ich bin aktiver geworden </t>
  </si>
  <si>
    <t xml:space="preserve">Mark.Grimm@sus.bbz-rd-eck.de</t>
  </si>
  <si>
    <t xml:space="preserve">Mark Grimm</t>
  </si>
  <si>
    <t xml:space="preserve">Ich verusche mich mehr am Unterricht zu beteiligen</t>
  </si>
  <si>
    <t xml:space="preserve">eigentlich nichts. Ich finde den Unterricht klasse</t>
  </si>
  <si>
    <t xml:space="preserve">Joost.Winterboer@sus.bbz-rd-eck.de</t>
  </si>
  <si>
    <t xml:space="preserve">Joost Winterboer</t>
  </si>
  <si>
    <t xml:space="preserve">Inhaltliche Verbesserung </t>
  </si>
  <si>
    <t xml:space="preserve">Nichts </t>
  </si>
  <si>
    <t xml:space="preserve">Nele.Wagner@sus.bbz-rd-eck.de</t>
  </si>
  <si>
    <t xml:space="preserve">Nele Wagner</t>
  </si>
  <si>
    <t xml:space="preserve">Nein</t>
  </si>
  <si>
    <t xml:space="preserve">Vielleicht extra Aufgaben, die ich abgeben könnte.. melde mich leider sehr ungern:(</t>
  </si>
  <si>
    <t xml:space="preserve">Lena.MeierJakobsen@sus.bbz-rd-eck.de</t>
  </si>
  <si>
    <t xml:space="preserve">Lena Meier-Jakobsen</t>
  </si>
  <si>
    <t xml:space="preserve">Ich bin noch etwas aus mir raus gekommen </t>
  </si>
  <si>
    <t xml:space="preserve">Qualität: </t>
  </si>
  <si>
    <t xml:space="preserve">Quantität: </t>
  </si>
  <si>
    <t xml:space="preserve">EA / PA / GA</t>
  </si>
  <si>
    <t xml:space="preserve">Notenwert</t>
  </si>
  <si>
    <t xml:space="preserve">Notenpunkte</t>
  </si>
  <si>
    <t xml:space="preserve">Abweichender Wunsch</t>
  </si>
  <si>
    <t xml:space="preserve">Differenz</t>
  </si>
  <si>
    <t xml:space="preserve">Meine Vorstellung</t>
  </si>
  <si>
    <t xml:space="preserve">Diff. Zw. Lehrer und Schüler:in</t>
  </si>
  <si>
    <t xml:space="preserve">Hilfstext</t>
  </si>
  <si>
    <t xml:space="preserve">Stark lückenhafte Kenntnisse; auch unter Anleitung nicht fähig, Beiträge zu strukturieren; kaum Beiträge, wenn, dann meist als unstrukturierte Teilergebnisse; häufig unpräzise Formulierungen.</t>
  </si>
  <si>
    <t xml:space="preserve">Erledige Arbeiten "manchmal zuverlässig"; meine Antworten haben eine Struktur, sind meistens aber etwas kurz; arbeite meistens eher passiv in Gruppen mit, allerdings bringe ich auf Zuruf auch Ergebnisse ein; qualitativ ausreichende Arbeitsergebnisse.</t>
  </si>
  <si>
    <t xml:space="preserve">Erledige Arbeiten nicht oder nur rudimentär; Antworten haben eigentlich keine Struktur, da viel zu kurz; arbeite in Gruppen kaum mit, weil: keine Lust; qualitativ keine überzeugenden Arbeitsergebnisse.</t>
  </si>
</sst>
</file>

<file path=xl/styles.xml><?xml version="1.0" encoding="utf-8"?>
<styleSheet xmlns="http://schemas.openxmlformats.org/spreadsheetml/2006/main">
  <numFmts count="6">
    <numFmt numFmtId="164" formatCode="General"/>
    <numFmt numFmtId="165" formatCode="m/d/yy\ h:mm:ss"/>
    <numFmt numFmtId="166" formatCode="0\ %"/>
    <numFmt numFmtId="167" formatCode="General"/>
    <numFmt numFmtId="168" formatCode="0.00"/>
    <numFmt numFmtId="169" formatCode="0"/>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i val="true"/>
      <sz val="11"/>
      <color rgb="FF000000"/>
      <name val="Calibri"/>
      <family val="2"/>
      <charset val="1"/>
    </font>
    <font>
      <b val="true"/>
      <i val="true"/>
      <sz val="11"/>
      <color rgb="FF000000"/>
      <name val="Calibri"/>
      <family val="2"/>
      <charset val="1"/>
    </font>
  </fonts>
  <fills count="2">
    <fill>
      <patternFill patternType="none"/>
    </fill>
    <fill>
      <patternFill patternType="gray125"/>
    </fill>
  </fills>
  <borders count="8">
    <border diagonalUp="false" diagonalDown="false">
      <left/>
      <right/>
      <top/>
      <bottom/>
      <diagonal/>
    </border>
    <border diagonalUp="false" diagonalDown="false">
      <left style="thin"/>
      <right/>
      <top/>
      <bottom/>
      <diagonal/>
    </border>
    <border diagonalUp="false" diagonalDown="false">
      <left/>
      <right style="thin"/>
      <top/>
      <bottom/>
      <diagonal/>
    </border>
    <border diagonalUp="false" diagonalDown="false">
      <left style="medium"/>
      <right style="medium"/>
      <top/>
      <bottom/>
      <diagonal/>
    </border>
    <border diagonalUp="false" diagonalDown="false">
      <left/>
      <right/>
      <top/>
      <bottom style="double"/>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style="medium"/>
      <right style="medium"/>
      <top style="medium"/>
      <bottom style="double"/>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66" fontId="4" fillId="0" borderId="6" xfId="0" applyFont="true" applyBorder="true" applyAlignment="true" applyProtection="false">
      <alignment horizontal="center" vertical="bottom" textRotation="0" wrapText="false" indent="0" shrinkToFit="false"/>
      <protection locked="true" hidden="false"/>
    </xf>
    <xf numFmtId="164" fontId="4" fillId="0" borderId="7" xfId="0"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tru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7" fontId="6" fillId="0" borderId="1" xfId="0" applyFont="true" applyBorder="true" applyAlignment="true" applyProtection="false">
      <alignment horizontal="center" vertical="bottom" textRotation="0" wrapText="false" indent="0" shrinkToFit="false"/>
      <protection locked="true" hidden="false"/>
    </xf>
    <xf numFmtId="167" fontId="5" fillId="0" borderId="2" xfId="0" applyFont="true" applyBorder="true" applyAlignment="true" applyProtection="false">
      <alignment horizontal="center" vertical="bottom" textRotation="0" wrapText="false" indent="0" shrinkToFit="false"/>
      <protection locked="true" hidden="false"/>
    </xf>
    <xf numFmtId="167" fontId="5" fillId="0" borderId="1" xfId="0" applyFont="true" applyBorder="true" applyAlignment="true" applyProtection="false">
      <alignment horizontal="center" vertical="bottom" textRotation="0" wrapText="false" indent="0" shrinkToFit="false"/>
      <protection locked="true" hidden="false"/>
    </xf>
    <xf numFmtId="167" fontId="6" fillId="0" borderId="3" xfId="0" applyFont="true" applyBorder="tru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9"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7" fontId="5" fillId="0" borderId="0" xfId="0" applyFont="tru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9"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ill>
        <patternFill patternType="solid">
          <fgColor rgb="00FFFFFF"/>
        </patternFill>
      </fill>
    </dxf>
    <dxf>
      <fill>
        <patternFill patternType="solid">
          <fgColor rgb="FFFCFCFC"/>
          <bgColor rgb="FF1B1E20"/>
        </patternFill>
      </fill>
    </dxf>
    <dxf>
      <font>
        <color rgb="FFFFFFFF"/>
      </font>
      <fill>
        <patternFill>
          <bgColor rgb="FF9DC3E6"/>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DC3E6"/>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tables/table1.xml><?xml version="1.0" encoding="utf-8"?>
<table xmlns="http://schemas.openxmlformats.org/spreadsheetml/2006/main" id="1" name="Table1" displayName="Table1" ref="A1:I66" headerRowCount="1" totalsRowCount="0" totalsRowShown="0">
  <autoFilter ref="A1:I66"/>
  <tableColumns count="9">
    <tableColumn id="1" name="ID"/>
    <tableColumn id="2" name="Startzeit"/>
    <tableColumn id="3" name="Fertigstellungszeit"/>
    <tableColumn id="4" name="E-Mail"/>
    <tableColumn id="5" name="Name"/>
    <tableColumn id="6" name="Qualität meiner Beiträge (auch schriftlich) (50 %)"/>
    <tableColumn id="7" name="Quantität meiner Beiträge (auch schriftlich) (50 %)"/>
    <tableColumn id="8" name="Einzel-, Partner- und Gruppenarbeiten (30 %)2"/>
    <tableColumn id="9" name="Ich schätze mich - abweichend von den Fragen oben - so ein:"/>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ColWidth="8.890625" defaultRowHeight="15" zeroHeight="false" outlineLevelRow="0" outlineLevelCol="0"/>
  <cols>
    <col collapsed="false" customWidth="true" hidden="false" outlineLevel="0" max="9" min="1" style="0" width="19.99"/>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13.8" hidden="false" customHeight="false" outlineLevel="0" collapsed="false">
      <c r="A2" s="0" t="n">
        <v>1</v>
      </c>
      <c r="B2" s="2" t="n">
        <v>44688.6338773148</v>
      </c>
      <c r="C2" s="2" t="n">
        <v>44688.6347337963</v>
      </c>
      <c r="D2" s="1" t="s">
        <v>9</v>
      </c>
      <c r="E2" s="1" t="s">
        <v>10</v>
      </c>
      <c r="F2" s="1" t="s">
        <v>11</v>
      </c>
      <c r="G2" s="1" t="s">
        <v>12</v>
      </c>
      <c r="H2" s="1" t="s">
        <v>13</v>
      </c>
      <c r="I2" s="1" t="s">
        <v>14</v>
      </c>
      <c r="J2" s="1" t="s">
        <v>15</v>
      </c>
      <c r="K2" s="1" t="s">
        <v>15</v>
      </c>
      <c r="L2" s="1" t="s">
        <v>16</v>
      </c>
    </row>
    <row r="3" customFormat="false" ht="13.8" hidden="false" customHeight="false" outlineLevel="0" collapsed="false">
      <c r="A3" s="0" t="n">
        <v>2</v>
      </c>
      <c r="B3" s="2" t="n">
        <v>44688.6504976852</v>
      </c>
      <c r="C3" s="2" t="n">
        <v>44688.6568055556</v>
      </c>
      <c r="D3" s="1" t="s">
        <v>17</v>
      </c>
      <c r="E3" s="1" t="s">
        <v>18</v>
      </c>
      <c r="F3" s="1" t="s">
        <v>11</v>
      </c>
      <c r="G3" s="1" t="s">
        <v>19</v>
      </c>
      <c r="H3" s="1" t="s">
        <v>20</v>
      </c>
      <c r="I3" s="1" t="s">
        <v>21</v>
      </c>
      <c r="J3" s="1" t="s">
        <v>22</v>
      </c>
      <c r="K3" s="1" t="s">
        <v>23</v>
      </c>
      <c r="L3" s="1" t="s">
        <v>16</v>
      </c>
    </row>
    <row r="4" customFormat="false" ht="13.8" hidden="false" customHeight="false" outlineLevel="0" collapsed="false">
      <c r="A4" s="0" t="n">
        <v>3</v>
      </c>
      <c r="B4" s="2" t="n">
        <v>44688.8243287037</v>
      </c>
      <c r="C4" s="2" t="n">
        <v>44688.8256597222</v>
      </c>
      <c r="D4" s="1" t="s">
        <v>24</v>
      </c>
      <c r="E4" s="1" t="s">
        <v>25</v>
      </c>
      <c r="F4" s="1" t="s">
        <v>11</v>
      </c>
      <c r="G4" s="1" t="s">
        <v>26</v>
      </c>
      <c r="H4" s="1" t="s">
        <v>20</v>
      </c>
      <c r="I4" s="1" t="s">
        <v>27</v>
      </c>
      <c r="J4" s="1" t="s">
        <v>15</v>
      </c>
      <c r="K4" s="1" t="s">
        <v>15</v>
      </c>
      <c r="L4" s="1" t="s">
        <v>28</v>
      </c>
    </row>
    <row r="5" customFormat="false" ht="13.8" hidden="false" customHeight="false" outlineLevel="0" collapsed="false">
      <c r="A5" s="0" t="n">
        <v>4</v>
      </c>
      <c r="B5" s="2" t="n">
        <v>44689.7081944444</v>
      </c>
      <c r="C5" s="2" t="n">
        <v>44689.7123726852</v>
      </c>
      <c r="D5" s="1" t="s">
        <v>29</v>
      </c>
      <c r="E5" s="1" t="s">
        <v>30</v>
      </c>
      <c r="F5" s="1" t="s">
        <v>11</v>
      </c>
      <c r="G5" s="1" t="s">
        <v>19</v>
      </c>
      <c r="H5" s="1" t="s">
        <v>31</v>
      </c>
      <c r="I5" s="1" t="s">
        <v>14</v>
      </c>
      <c r="J5" s="1" t="s">
        <v>32</v>
      </c>
      <c r="K5" s="1" t="s">
        <v>32</v>
      </c>
      <c r="L5" s="1" t="s">
        <v>16</v>
      </c>
    </row>
    <row r="6" customFormat="false" ht="13.8" hidden="false" customHeight="false" outlineLevel="0" collapsed="false">
      <c r="A6" s="0" t="n">
        <v>5</v>
      </c>
      <c r="B6" s="2" t="n">
        <v>44689.8649305556</v>
      </c>
      <c r="C6" s="2" t="n">
        <v>44689.8662384259</v>
      </c>
      <c r="D6" s="1" t="s">
        <v>33</v>
      </c>
      <c r="E6" s="1" t="s">
        <v>34</v>
      </c>
      <c r="F6" s="1" t="s">
        <v>11</v>
      </c>
      <c r="G6" s="1" t="s">
        <v>35</v>
      </c>
      <c r="H6" s="1" t="s">
        <v>31</v>
      </c>
      <c r="I6" s="1" t="s">
        <v>21</v>
      </c>
      <c r="J6" s="1" t="s">
        <v>36</v>
      </c>
      <c r="K6" s="1" t="s">
        <v>37</v>
      </c>
      <c r="L6" s="1" t="s">
        <v>16</v>
      </c>
    </row>
    <row r="7" customFormat="false" ht="13.8" hidden="false" customHeight="false" outlineLevel="0" collapsed="false">
      <c r="A7" s="0" t="n">
        <v>6</v>
      </c>
      <c r="B7" s="2" t="n">
        <v>44690.731412037</v>
      </c>
      <c r="C7" s="2" t="n">
        <v>44690.7325462963</v>
      </c>
      <c r="D7" s="1" t="s">
        <v>38</v>
      </c>
      <c r="E7" s="1" t="s">
        <v>39</v>
      </c>
      <c r="F7" s="1" t="s">
        <v>40</v>
      </c>
      <c r="G7" s="1" t="s">
        <v>19</v>
      </c>
      <c r="H7" s="1" t="s">
        <v>31</v>
      </c>
      <c r="I7" s="1" t="s">
        <v>27</v>
      </c>
      <c r="J7" s="1" t="s">
        <v>41</v>
      </c>
      <c r="K7" s="1" t="s">
        <v>41</v>
      </c>
      <c r="L7" s="1" t="s">
        <v>16</v>
      </c>
    </row>
    <row r="8" customFormat="false" ht="13.8" hidden="false" customHeight="false" outlineLevel="0" collapsed="false">
      <c r="A8" s="0" t="n">
        <v>7</v>
      </c>
      <c r="B8" s="2" t="n">
        <v>44691.9270717593</v>
      </c>
      <c r="C8" s="2" t="n">
        <v>44691.9284837963</v>
      </c>
      <c r="D8" s="1" t="s">
        <v>42</v>
      </c>
      <c r="E8" s="1" t="s">
        <v>43</v>
      </c>
      <c r="F8" s="1" t="s">
        <v>44</v>
      </c>
      <c r="G8" s="1" t="s">
        <v>12</v>
      </c>
      <c r="H8" s="1" t="s">
        <v>20</v>
      </c>
      <c r="I8" s="1" t="s">
        <v>45</v>
      </c>
      <c r="J8" s="1" t="s">
        <v>46</v>
      </c>
      <c r="K8" s="1" t="s">
        <v>47</v>
      </c>
      <c r="L8" s="1" t="s">
        <v>16</v>
      </c>
    </row>
    <row r="9" customFormat="false" ht="13.8" hidden="false" customHeight="false" outlineLevel="0" collapsed="false">
      <c r="A9" s="0" t="n">
        <v>8</v>
      </c>
      <c r="B9" s="2" t="n">
        <v>44695.4750578704</v>
      </c>
      <c r="C9" s="2" t="n">
        <v>44695.4764467593</v>
      </c>
      <c r="D9" s="1" t="s">
        <v>48</v>
      </c>
      <c r="E9" s="1" t="s">
        <v>49</v>
      </c>
      <c r="F9" s="1" t="s">
        <v>11</v>
      </c>
      <c r="G9" s="1" t="s">
        <v>19</v>
      </c>
      <c r="H9" s="1" t="s">
        <v>20</v>
      </c>
      <c r="I9" s="1" t="s">
        <v>21</v>
      </c>
      <c r="J9" s="1" t="s">
        <v>50</v>
      </c>
      <c r="K9" s="1" t="s">
        <v>51</v>
      </c>
      <c r="L9" s="1" t="s">
        <v>16</v>
      </c>
    </row>
    <row r="10" customFormat="false" ht="13.8" hidden="false" customHeight="false" outlineLevel="0" collapsed="false">
      <c r="A10" s="0" t="n">
        <v>9</v>
      </c>
      <c r="B10" s="2" t="n">
        <v>44695.4750810185</v>
      </c>
      <c r="C10" s="2" t="n">
        <v>44695.4765046296</v>
      </c>
      <c r="D10" s="1" t="s">
        <v>52</v>
      </c>
      <c r="E10" s="1" t="s">
        <v>53</v>
      </c>
      <c r="F10" s="1" t="s">
        <v>44</v>
      </c>
      <c r="G10" s="1" t="s">
        <v>35</v>
      </c>
      <c r="H10" s="1" t="s">
        <v>13</v>
      </c>
      <c r="I10" s="1" t="s">
        <v>54</v>
      </c>
      <c r="J10" s="1" t="s">
        <v>32</v>
      </c>
      <c r="K10" s="1" t="s">
        <v>32</v>
      </c>
      <c r="L10" s="1" t="s">
        <v>16</v>
      </c>
    </row>
    <row r="11" customFormat="false" ht="13.8" hidden="false" customHeight="false" outlineLevel="0" collapsed="false">
      <c r="A11" s="0" t="n">
        <v>10</v>
      </c>
      <c r="B11" s="2" t="n">
        <v>44695.4758796296</v>
      </c>
      <c r="C11" s="2" t="n">
        <v>44695.477962963</v>
      </c>
      <c r="D11" s="1" t="s">
        <v>55</v>
      </c>
      <c r="E11" s="1" t="s">
        <v>56</v>
      </c>
      <c r="F11" s="1" t="s">
        <v>44</v>
      </c>
      <c r="G11" s="1" t="s">
        <v>35</v>
      </c>
      <c r="H11" s="1" t="s">
        <v>20</v>
      </c>
      <c r="I11" s="1" t="s">
        <v>45</v>
      </c>
      <c r="J11" s="1" t="s">
        <v>57</v>
      </c>
      <c r="K11" s="1" t="s">
        <v>58</v>
      </c>
      <c r="L11" s="1" t="s">
        <v>16</v>
      </c>
    </row>
    <row r="12" customFormat="false" ht="13.8" hidden="false" customHeight="false" outlineLevel="0" collapsed="false">
      <c r="A12" s="0" t="n">
        <v>11</v>
      </c>
      <c r="B12" s="2" t="n">
        <v>44695.4813194444</v>
      </c>
      <c r="C12" s="2" t="n">
        <v>44695.4840972222</v>
      </c>
      <c r="D12" s="1" t="s">
        <v>59</v>
      </c>
      <c r="E12" s="1" t="s">
        <v>60</v>
      </c>
      <c r="F12" s="1" t="s">
        <v>11</v>
      </c>
      <c r="G12" s="1" t="s">
        <v>19</v>
      </c>
      <c r="H12" s="1" t="s">
        <v>13</v>
      </c>
      <c r="I12" s="1" t="s">
        <v>14</v>
      </c>
      <c r="J12" s="1" t="s">
        <v>61</v>
      </c>
      <c r="K12" s="1" t="s">
        <v>61</v>
      </c>
      <c r="L12" s="1" t="s">
        <v>16</v>
      </c>
    </row>
    <row r="13" customFormat="false" ht="13.8" hidden="false" customHeight="false" outlineLevel="0" collapsed="false">
      <c r="A13" s="0" t="n">
        <v>12</v>
      </c>
      <c r="B13" s="2" t="n">
        <v>44695.4921875</v>
      </c>
      <c r="C13" s="2" t="n">
        <v>44695.494849537</v>
      </c>
      <c r="D13" s="1" t="s">
        <v>62</v>
      </c>
      <c r="E13" s="1" t="s">
        <v>63</v>
      </c>
      <c r="F13" s="1" t="s">
        <v>11</v>
      </c>
      <c r="G13" s="1" t="s">
        <v>12</v>
      </c>
      <c r="H13" s="1" t="s">
        <v>20</v>
      </c>
      <c r="I13" s="1" t="s">
        <v>64</v>
      </c>
      <c r="J13" s="1" t="s">
        <v>65</v>
      </c>
      <c r="K13" s="1" t="s">
        <v>66</v>
      </c>
      <c r="L13" s="1" t="s">
        <v>16</v>
      </c>
    </row>
    <row r="14" customFormat="false" ht="13.8" hidden="false" customHeight="false" outlineLevel="0" collapsed="false">
      <c r="A14" s="0" t="n">
        <v>13</v>
      </c>
      <c r="B14" s="2" t="n">
        <v>44695.5102893518</v>
      </c>
      <c r="C14" s="2" t="n">
        <v>44695.5138425926</v>
      </c>
      <c r="D14" s="1" t="s">
        <v>67</v>
      </c>
      <c r="E14" s="1" t="s">
        <v>68</v>
      </c>
      <c r="F14" s="1" t="s">
        <v>11</v>
      </c>
      <c r="G14" s="1" t="s">
        <v>35</v>
      </c>
      <c r="H14" s="1" t="s">
        <v>31</v>
      </c>
      <c r="I14" s="1" t="s">
        <v>69</v>
      </c>
      <c r="J14" s="1" t="s">
        <v>70</v>
      </c>
      <c r="K14" s="1" t="s">
        <v>32</v>
      </c>
      <c r="L14" s="1" t="s">
        <v>16</v>
      </c>
    </row>
    <row r="15" customFormat="false" ht="13.8" hidden="false" customHeight="false" outlineLevel="0" collapsed="false">
      <c r="A15" s="0" t="n">
        <v>14</v>
      </c>
      <c r="B15" s="2" t="n">
        <v>44695.7885185185</v>
      </c>
      <c r="C15" s="2" t="n">
        <v>44695.7895023148</v>
      </c>
      <c r="D15" s="1" t="s">
        <v>71</v>
      </c>
      <c r="E15" s="1" t="s">
        <v>72</v>
      </c>
      <c r="F15" s="1" t="s">
        <v>44</v>
      </c>
      <c r="G15" s="1" t="s">
        <v>12</v>
      </c>
      <c r="H15" s="1" t="s">
        <v>31</v>
      </c>
      <c r="I15" s="1" t="s">
        <v>14</v>
      </c>
      <c r="J15" s="1" t="s">
        <v>73</v>
      </c>
      <c r="K15" s="1" t="s">
        <v>74</v>
      </c>
      <c r="L15" s="1" t="s">
        <v>16</v>
      </c>
    </row>
    <row r="16" customFormat="false" ht="13.8" hidden="false" customHeight="false" outlineLevel="0" collapsed="false">
      <c r="A16" s="0" t="n">
        <v>15</v>
      </c>
      <c r="B16" s="2" t="n">
        <v>44695.8316666667</v>
      </c>
      <c r="C16" s="2" t="n">
        <v>44695.8352199074</v>
      </c>
      <c r="D16" s="1" t="s">
        <v>75</v>
      </c>
      <c r="E16" s="1" t="s">
        <v>76</v>
      </c>
      <c r="F16" s="1" t="s">
        <v>44</v>
      </c>
      <c r="G16" s="1" t="s">
        <v>35</v>
      </c>
      <c r="H16" s="1" t="s">
        <v>13</v>
      </c>
      <c r="I16" s="1" t="s">
        <v>54</v>
      </c>
      <c r="J16" s="1" t="s">
        <v>77</v>
      </c>
      <c r="K16" s="1" t="s">
        <v>78</v>
      </c>
      <c r="L16" s="1" t="s">
        <v>16</v>
      </c>
    </row>
    <row r="17" customFormat="false" ht="13.8" hidden="false" customHeight="false" outlineLevel="0" collapsed="false">
      <c r="A17" s="0" t="n">
        <v>16</v>
      </c>
      <c r="B17" s="2" t="n">
        <v>44695.8518171296</v>
      </c>
      <c r="C17" s="2" t="n">
        <v>44695.8550462963</v>
      </c>
      <c r="D17" s="1" t="s">
        <v>79</v>
      </c>
      <c r="E17" s="1" t="s">
        <v>80</v>
      </c>
      <c r="F17" s="1" t="s">
        <v>44</v>
      </c>
      <c r="G17" s="1" t="s">
        <v>12</v>
      </c>
      <c r="H17" s="1" t="s">
        <v>13</v>
      </c>
      <c r="I17" s="1" t="s">
        <v>69</v>
      </c>
      <c r="J17" s="1" t="s">
        <v>81</v>
      </c>
      <c r="K17" s="1" t="s">
        <v>82</v>
      </c>
      <c r="L17" s="1" t="s">
        <v>16</v>
      </c>
    </row>
    <row r="18" customFormat="false" ht="13.8" hidden="false" customHeight="false" outlineLevel="0" collapsed="false">
      <c r="A18" s="0" t="n">
        <v>17</v>
      </c>
      <c r="B18" s="2" t="n">
        <v>44696.8364699074</v>
      </c>
      <c r="C18" s="2" t="n">
        <v>44696.8405439815</v>
      </c>
      <c r="D18" s="1" t="s">
        <v>83</v>
      </c>
      <c r="E18" s="1" t="s">
        <v>84</v>
      </c>
      <c r="F18" s="1" t="s">
        <v>11</v>
      </c>
      <c r="G18" s="1" t="s">
        <v>35</v>
      </c>
      <c r="H18" s="1" t="s">
        <v>13</v>
      </c>
      <c r="I18" s="1" t="s">
        <v>54</v>
      </c>
      <c r="J18" s="1" t="s">
        <v>85</v>
      </c>
      <c r="K18" s="1" t="s">
        <v>86</v>
      </c>
      <c r="L18" s="1" t="s">
        <v>28</v>
      </c>
    </row>
    <row r="19" customFormat="false" ht="13.8" hidden="false" customHeight="false" outlineLevel="0" collapsed="false">
      <c r="A19" s="0" t="n">
        <v>18</v>
      </c>
      <c r="B19" s="2" t="n">
        <v>44698.8523958333</v>
      </c>
      <c r="C19" s="2" t="n">
        <v>44698.8568055556</v>
      </c>
      <c r="D19" s="1" t="s">
        <v>87</v>
      </c>
      <c r="E19" s="1" t="s">
        <v>88</v>
      </c>
      <c r="F19" s="1" t="s">
        <v>44</v>
      </c>
      <c r="G19" s="1" t="s">
        <v>35</v>
      </c>
      <c r="H19" s="1" t="s">
        <v>20</v>
      </c>
      <c r="I19" s="1"/>
      <c r="J19" s="1" t="s">
        <v>89</v>
      </c>
      <c r="K19" s="1" t="s">
        <v>90</v>
      </c>
      <c r="L19" s="1" t="s">
        <v>16</v>
      </c>
    </row>
    <row r="20" customFormat="false" ht="13.8" hidden="false" customHeight="false" outlineLevel="0" collapsed="false">
      <c r="A20" s="0" t="n">
        <v>19</v>
      </c>
      <c r="B20" s="2" t="n">
        <v>44699.7151157407</v>
      </c>
      <c r="C20" s="2" t="n">
        <v>44699.7164930556</v>
      </c>
      <c r="D20" s="1" t="s">
        <v>91</v>
      </c>
      <c r="E20" s="1" t="s">
        <v>92</v>
      </c>
      <c r="F20" s="1" t="s">
        <v>44</v>
      </c>
      <c r="G20" s="1" t="s">
        <v>35</v>
      </c>
      <c r="H20" s="1" t="s">
        <v>13</v>
      </c>
      <c r="I20" s="1" t="s">
        <v>93</v>
      </c>
      <c r="J20" s="1" t="s">
        <v>94</v>
      </c>
      <c r="K20" s="1" t="s">
        <v>94</v>
      </c>
      <c r="L20" s="1" t="s">
        <v>16</v>
      </c>
    </row>
    <row r="21" customFormat="false" ht="13.8" hidden="false" customHeight="false" outlineLevel="0" collapsed="false">
      <c r="B21" s="2"/>
      <c r="C21" s="2"/>
    </row>
    <row r="22" customFormat="false" ht="13.8" hidden="false" customHeight="false" outlineLevel="0" collapsed="false">
      <c r="A22" s="0" t="n">
        <v>1</v>
      </c>
      <c r="B22" s="2" t="n">
        <v>44688.6318518519</v>
      </c>
      <c r="C22" s="2" t="n">
        <v>44688.6341898148</v>
      </c>
      <c r="D22" s="1" t="s">
        <v>95</v>
      </c>
      <c r="E22" s="1" t="s">
        <v>96</v>
      </c>
      <c r="F22" s="1" t="s">
        <v>44</v>
      </c>
      <c r="G22" s="1" t="s">
        <v>35</v>
      </c>
      <c r="H22" s="1" t="s">
        <v>13</v>
      </c>
      <c r="I22" s="1" t="s">
        <v>54</v>
      </c>
      <c r="J22" s="1" t="s">
        <v>97</v>
      </c>
      <c r="K22" s="1" t="s">
        <v>32</v>
      </c>
      <c r="L22" s="1" t="s">
        <v>16</v>
      </c>
    </row>
    <row r="23" customFormat="false" ht="13.8" hidden="false" customHeight="false" outlineLevel="0" collapsed="false">
      <c r="A23" s="0" t="n">
        <v>2</v>
      </c>
      <c r="B23" s="2" t="n">
        <v>44688.6530555556</v>
      </c>
      <c r="C23" s="2" t="n">
        <v>44688.6546296296</v>
      </c>
      <c r="D23" s="1" t="s">
        <v>98</v>
      </c>
      <c r="E23" s="1" t="s">
        <v>99</v>
      </c>
      <c r="F23" s="1" t="s">
        <v>11</v>
      </c>
      <c r="G23" s="1" t="s">
        <v>26</v>
      </c>
      <c r="H23" s="1" t="s">
        <v>31</v>
      </c>
      <c r="I23" s="1" t="s">
        <v>14</v>
      </c>
      <c r="J23" s="1" t="s">
        <v>32</v>
      </c>
      <c r="K23" s="1" t="s">
        <v>32</v>
      </c>
      <c r="L23" s="1" t="s">
        <v>16</v>
      </c>
    </row>
    <row r="24" customFormat="false" ht="13.8" hidden="false" customHeight="false" outlineLevel="0" collapsed="false">
      <c r="A24" s="0" t="n">
        <v>3</v>
      </c>
      <c r="B24" s="2" t="n">
        <v>44688.7234375</v>
      </c>
      <c r="C24" s="2" t="n">
        <v>44688.7259143519</v>
      </c>
      <c r="D24" s="1" t="s">
        <v>100</v>
      </c>
      <c r="E24" s="1" t="s">
        <v>101</v>
      </c>
      <c r="F24" s="1" t="s">
        <v>44</v>
      </c>
      <c r="G24" s="1" t="s">
        <v>35</v>
      </c>
      <c r="H24" s="1" t="s">
        <v>20</v>
      </c>
      <c r="I24" s="1" t="s">
        <v>93</v>
      </c>
      <c r="J24" s="1" t="s">
        <v>15</v>
      </c>
      <c r="K24" s="1" t="s">
        <v>15</v>
      </c>
      <c r="L24" s="1" t="s">
        <v>16</v>
      </c>
    </row>
    <row r="25" customFormat="false" ht="13.8" hidden="false" customHeight="false" outlineLevel="0" collapsed="false">
      <c r="A25" s="0" t="n">
        <v>4</v>
      </c>
      <c r="B25" s="2" t="n">
        <v>44688.7527430556</v>
      </c>
      <c r="C25" s="2" t="n">
        <v>44688.7553703704</v>
      </c>
      <c r="D25" s="1" t="s">
        <v>102</v>
      </c>
      <c r="E25" s="1" t="s">
        <v>103</v>
      </c>
      <c r="F25" s="1" t="s">
        <v>40</v>
      </c>
      <c r="G25" s="1" t="s">
        <v>19</v>
      </c>
      <c r="H25" s="1" t="s">
        <v>31</v>
      </c>
      <c r="I25" s="1" t="s">
        <v>104</v>
      </c>
      <c r="J25" s="1" t="s">
        <v>105</v>
      </c>
      <c r="K25" s="1" t="s">
        <v>106</v>
      </c>
      <c r="L25" s="1" t="s">
        <v>28</v>
      </c>
    </row>
    <row r="26" customFormat="false" ht="13.8" hidden="false" customHeight="false" outlineLevel="0" collapsed="false">
      <c r="A26" s="0" t="n">
        <v>5</v>
      </c>
      <c r="B26" s="2" t="n">
        <v>44690.3687268518</v>
      </c>
      <c r="C26" s="2" t="n">
        <v>44690.3706134259</v>
      </c>
      <c r="D26" s="1" t="s">
        <v>107</v>
      </c>
      <c r="E26" s="1" t="s">
        <v>108</v>
      </c>
      <c r="F26" s="1" t="s">
        <v>11</v>
      </c>
      <c r="G26" s="1" t="s">
        <v>19</v>
      </c>
      <c r="H26" s="1" t="s">
        <v>20</v>
      </c>
      <c r="I26" s="1" t="s">
        <v>27</v>
      </c>
      <c r="J26" s="1" t="s">
        <v>109</v>
      </c>
      <c r="K26" s="1" t="s">
        <v>110</v>
      </c>
      <c r="L26" s="1" t="s">
        <v>16</v>
      </c>
    </row>
    <row r="27" customFormat="false" ht="13.8" hidden="false" customHeight="false" outlineLevel="0" collapsed="false">
      <c r="A27" s="0" t="n">
        <v>6</v>
      </c>
      <c r="B27" s="2" t="n">
        <v>44690.3692592593</v>
      </c>
      <c r="C27" s="2" t="n">
        <v>44690.3709490741</v>
      </c>
      <c r="D27" s="1" t="s">
        <v>111</v>
      </c>
      <c r="E27" s="1" t="s">
        <v>112</v>
      </c>
      <c r="F27" s="1" t="s">
        <v>44</v>
      </c>
      <c r="G27" s="1" t="s">
        <v>35</v>
      </c>
      <c r="H27" s="1" t="s">
        <v>20</v>
      </c>
      <c r="I27" s="1" t="s">
        <v>45</v>
      </c>
      <c r="J27" s="1" t="s">
        <v>94</v>
      </c>
      <c r="K27" s="1" t="s">
        <v>94</v>
      </c>
      <c r="L27" s="1" t="s">
        <v>16</v>
      </c>
    </row>
    <row r="28" customFormat="false" ht="13.8" hidden="false" customHeight="false" outlineLevel="0" collapsed="false">
      <c r="A28" s="0" t="n">
        <v>7</v>
      </c>
      <c r="B28" s="2" t="n">
        <v>44690.3750115741</v>
      </c>
      <c r="C28" s="2" t="n">
        <v>44690.3768171296</v>
      </c>
      <c r="D28" s="1" t="s">
        <v>113</v>
      </c>
      <c r="E28" s="1" t="s">
        <v>114</v>
      </c>
      <c r="F28" s="1" t="s">
        <v>40</v>
      </c>
      <c r="G28" s="1" t="s">
        <v>26</v>
      </c>
      <c r="H28" s="1" t="s">
        <v>20</v>
      </c>
      <c r="I28" s="1" t="s">
        <v>104</v>
      </c>
      <c r="J28" s="1" t="s">
        <v>115</v>
      </c>
      <c r="K28" s="1" t="s">
        <v>116</v>
      </c>
      <c r="L28" s="1" t="s">
        <v>28</v>
      </c>
    </row>
    <row r="29" customFormat="false" ht="13.8" hidden="false" customHeight="false" outlineLevel="0" collapsed="false">
      <c r="A29" s="0" t="n">
        <v>8</v>
      </c>
      <c r="B29" s="2" t="n">
        <v>44691.5546990741</v>
      </c>
      <c r="C29" s="2" t="n">
        <v>44691.5562615741</v>
      </c>
      <c r="D29" s="1" t="s">
        <v>117</v>
      </c>
      <c r="E29" s="1" t="s">
        <v>118</v>
      </c>
      <c r="F29" s="1" t="s">
        <v>44</v>
      </c>
      <c r="G29" s="1" t="s">
        <v>12</v>
      </c>
      <c r="H29" s="1" t="s">
        <v>20</v>
      </c>
      <c r="I29" s="1"/>
      <c r="J29" s="1" t="s">
        <v>119</v>
      </c>
      <c r="K29" s="1" t="s">
        <v>15</v>
      </c>
      <c r="L29" s="1" t="s">
        <v>16</v>
      </c>
    </row>
    <row r="30" customFormat="false" ht="13.8" hidden="false" customHeight="false" outlineLevel="0" collapsed="false">
      <c r="A30" s="0" t="n">
        <v>9</v>
      </c>
      <c r="B30" s="2" t="n">
        <v>44692.6708101852</v>
      </c>
      <c r="C30" s="2" t="n">
        <v>44692.6740277778</v>
      </c>
      <c r="D30" s="1" t="s">
        <v>120</v>
      </c>
      <c r="E30" s="1" t="s">
        <v>121</v>
      </c>
      <c r="F30" s="1" t="s">
        <v>44</v>
      </c>
      <c r="G30" s="1" t="s">
        <v>35</v>
      </c>
      <c r="H30" s="1" t="s">
        <v>20</v>
      </c>
      <c r="I30" s="1" t="s">
        <v>69</v>
      </c>
      <c r="J30" s="1" t="s">
        <v>122</v>
      </c>
      <c r="K30" s="1" t="s">
        <v>123</v>
      </c>
      <c r="L30" s="1" t="s">
        <v>16</v>
      </c>
    </row>
    <row r="31" customFormat="false" ht="13.8" hidden="false" customHeight="false" outlineLevel="0" collapsed="false">
      <c r="A31" s="0" t="n">
        <v>10</v>
      </c>
      <c r="B31" s="2" t="n">
        <v>44692.7689351852</v>
      </c>
      <c r="C31" s="2" t="n">
        <v>44692.7690509259</v>
      </c>
      <c r="D31" s="1" t="s">
        <v>124</v>
      </c>
      <c r="E31" s="1" t="s">
        <v>125</v>
      </c>
      <c r="F31" s="1" t="s">
        <v>40</v>
      </c>
      <c r="G31" s="1" t="s">
        <v>26</v>
      </c>
      <c r="H31" s="1" t="s">
        <v>20</v>
      </c>
      <c r="I31" s="1" t="s">
        <v>27</v>
      </c>
      <c r="J31" s="1" t="s">
        <v>126</v>
      </c>
      <c r="K31" s="1" t="s">
        <v>127</v>
      </c>
      <c r="L31" s="1" t="s">
        <v>16</v>
      </c>
    </row>
    <row r="32" customFormat="false" ht="13.8" hidden="false" customHeight="false" outlineLevel="0" collapsed="false">
      <c r="A32" s="0" t="n">
        <v>11</v>
      </c>
      <c r="B32" s="2" t="n">
        <v>44693.3236805556</v>
      </c>
      <c r="C32" s="2" t="n">
        <v>44693.3255555556</v>
      </c>
      <c r="D32" s="1" t="s">
        <v>128</v>
      </c>
      <c r="E32" s="1" t="s">
        <v>129</v>
      </c>
      <c r="F32" s="1" t="s">
        <v>11</v>
      </c>
      <c r="G32" s="1" t="s">
        <v>35</v>
      </c>
      <c r="H32" s="1" t="s">
        <v>13</v>
      </c>
      <c r="I32" s="1" t="s">
        <v>69</v>
      </c>
      <c r="J32" s="1" t="s">
        <v>130</v>
      </c>
      <c r="K32" s="1" t="s">
        <v>131</v>
      </c>
      <c r="L32" s="1" t="s">
        <v>16</v>
      </c>
    </row>
    <row r="33" customFormat="false" ht="13.8" hidden="false" customHeight="false" outlineLevel="0" collapsed="false">
      <c r="A33" s="0" t="n">
        <v>12</v>
      </c>
      <c r="B33" s="2" t="n">
        <v>44693.3917476852</v>
      </c>
      <c r="C33" s="2" t="n">
        <v>44693.3949884259</v>
      </c>
      <c r="D33" s="1" t="s">
        <v>132</v>
      </c>
      <c r="E33" s="1" t="s">
        <v>133</v>
      </c>
      <c r="F33" s="1" t="s">
        <v>44</v>
      </c>
      <c r="G33" s="1" t="s">
        <v>35</v>
      </c>
      <c r="H33" s="1" t="s">
        <v>31</v>
      </c>
      <c r="I33" s="1" t="s">
        <v>69</v>
      </c>
      <c r="J33" s="1" t="s">
        <v>134</v>
      </c>
      <c r="K33" s="1" t="s">
        <v>32</v>
      </c>
      <c r="L33" s="1" t="s">
        <v>16</v>
      </c>
    </row>
    <row r="34" customFormat="false" ht="13.8" hidden="false" customHeight="false" outlineLevel="0" collapsed="false">
      <c r="A34" s="0" t="n">
        <v>13</v>
      </c>
      <c r="B34" s="2" t="n">
        <v>44693.3921180556</v>
      </c>
      <c r="C34" s="2" t="n">
        <v>44693.3950347222</v>
      </c>
      <c r="D34" s="1" t="s">
        <v>135</v>
      </c>
      <c r="E34" s="1" t="s">
        <v>136</v>
      </c>
      <c r="F34" s="1" t="s">
        <v>44</v>
      </c>
      <c r="G34" s="1" t="s">
        <v>35</v>
      </c>
      <c r="H34" s="1" t="s">
        <v>31</v>
      </c>
      <c r="I34" s="1" t="s">
        <v>54</v>
      </c>
      <c r="J34" s="1" t="s">
        <v>32</v>
      </c>
      <c r="K34" s="1" t="s">
        <v>32</v>
      </c>
      <c r="L34" s="1" t="s">
        <v>16</v>
      </c>
    </row>
    <row r="35" customFormat="false" ht="13.8" hidden="false" customHeight="false" outlineLevel="0" collapsed="false">
      <c r="A35" s="0" t="n">
        <v>14</v>
      </c>
      <c r="B35" s="2" t="n">
        <v>44695.4757060185</v>
      </c>
      <c r="C35" s="2" t="n">
        <v>44695.4775231481</v>
      </c>
      <c r="D35" s="1" t="s">
        <v>137</v>
      </c>
      <c r="E35" s="1" t="s">
        <v>138</v>
      </c>
      <c r="F35" s="1" t="s">
        <v>44</v>
      </c>
      <c r="G35" s="1" t="s">
        <v>139</v>
      </c>
      <c r="H35" s="1" t="s">
        <v>20</v>
      </c>
      <c r="I35" s="1" t="s">
        <v>54</v>
      </c>
      <c r="J35" s="1" t="s">
        <v>140</v>
      </c>
      <c r="K35" s="1" t="s">
        <v>141</v>
      </c>
      <c r="L35" s="1" t="s">
        <v>16</v>
      </c>
    </row>
    <row r="36" customFormat="false" ht="13.8" hidden="false" customHeight="false" outlineLevel="0" collapsed="false">
      <c r="A36" s="0" t="n">
        <v>15</v>
      </c>
      <c r="B36" s="2" t="n">
        <v>44695.5865393518</v>
      </c>
      <c r="C36" s="2" t="n">
        <v>44695.5887615741</v>
      </c>
      <c r="D36" s="1" t="s">
        <v>142</v>
      </c>
      <c r="E36" s="1" t="s">
        <v>143</v>
      </c>
      <c r="F36" s="1" t="s">
        <v>11</v>
      </c>
      <c r="G36" s="1" t="s">
        <v>12</v>
      </c>
      <c r="H36" s="1" t="s">
        <v>20</v>
      </c>
      <c r="I36" s="1" t="s">
        <v>69</v>
      </c>
      <c r="J36" s="1" t="s">
        <v>144</v>
      </c>
      <c r="K36" s="1" t="s">
        <v>32</v>
      </c>
      <c r="L36" s="1" t="s">
        <v>16</v>
      </c>
    </row>
    <row r="37" customFormat="false" ht="13.8" hidden="false" customHeight="false" outlineLevel="0" collapsed="false">
      <c r="A37" s="0" t="n">
        <v>16</v>
      </c>
      <c r="B37" s="2" t="n">
        <v>44695.7509953704</v>
      </c>
      <c r="C37" s="2" t="n">
        <v>44695.7520601852</v>
      </c>
      <c r="D37" s="1" t="s">
        <v>145</v>
      </c>
      <c r="E37" s="1" t="s">
        <v>146</v>
      </c>
      <c r="F37" s="1" t="s">
        <v>147</v>
      </c>
      <c r="G37" s="1" t="s">
        <v>35</v>
      </c>
      <c r="H37" s="1" t="s">
        <v>20</v>
      </c>
      <c r="I37" s="1" t="s">
        <v>93</v>
      </c>
      <c r="J37" s="1" t="s">
        <v>32</v>
      </c>
      <c r="K37" s="1" t="s">
        <v>32</v>
      </c>
      <c r="L37" s="1" t="s">
        <v>16</v>
      </c>
    </row>
    <row r="38" customFormat="false" ht="13.8" hidden="false" customHeight="false" outlineLevel="0" collapsed="false">
      <c r="A38" s="0" t="n">
        <v>17</v>
      </c>
      <c r="B38" s="2" t="n">
        <v>44696.464525463</v>
      </c>
      <c r="C38" s="2" t="n">
        <v>44696.4655902778</v>
      </c>
      <c r="D38" s="1" t="s">
        <v>148</v>
      </c>
      <c r="E38" s="1" t="s">
        <v>149</v>
      </c>
      <c r="F38" s="1" t="s">
        <v>44</v>
      </c>
      <c r="G38" s="1" t="s">
        <v>35</v>
      </c>
      <c r="H38" s="1" t="s">
        <v>31</v>
      </c>
      <c r="I38" s="1" t="s">
        <v>150</v>
      </c>
      <c r="J38" s="1" t="s">
        <v>151</v>
      </c>
      <c r="K38" s="1" t="s">
        <v>15</v>
      </c>
      <c r="L38" s="1" t="s">
        <v>16</v>
      </c>
    </row>
    <row r="39" customFormat="false" ht="13.8" hidden="false" customHeight="false" outlineLevel="0" collapsed="false">
      <c r="A39" s="0" t="n">
        <v>18</v>
      </c>
      <c r="B39" s="2" t="n">
        <v>44699.4134027778</v>
      </c>
      <c r="C39" s="2" t="n">
        <v>44699.4145138889</v>
      </c>
      <c r="D39" s="1" t="s">
        <v>152</v>
      </c>
      <c r="E39" s="1" t="s">
        <v>153</v>
      </c>
      <c r="F39" s="1" t="s">
        <v>11</v>
      </c>
      <c r="G39" s="1" t="s">
        <v>12</v>
      </c>
      <c r="H39" s="1" t="s">
        <v>20</v>
      </c>
      <c r="I39" s="1" t="s">
        <v>45</v>
      </c>
      <c r="J39" s="1" t="s">
        <v>154</v>
      </c>
      <c r="K39" s="1" t="s">
        <v>155</v>
      </c>
      <c r="L39" s="1" t="s">
        <v>16</v>
      </c>
    </row>
    <row r="40" customFormat="false" ht="13.8" hidden="false" customHeight="false" outlineLevel="0" collapsed="false">
      <c r="A40" s="0" t="n">
        <v>19</v>
      </c>
      <c r="B40" s="2" t="n">
        <v>44699.5234490741</v>
      </c>
      <c r="C40" s="2" t="n">
        <v>44699.5245023148</v>
      </c>
      <c r="D40" s="1" t="s">
        <v>156</v>
      </c>
      <c r="E40" s="1" t="s">
        <v>157</v>
      </c>
      <c r="F40" s="1" t="s">
        <v>11</v>
      </c>
      <c r="G40" s="1" t="s">
        <v>19</v>
      </c>
      <c r="H40" s="1" t="s">
        <v>20</v>
      </c>
      <c r="I40" s="1" t="s">
        <v>64</v>
      </c>
      <c r="J40" s="1" t="s">
        <v>158</v>
      </c>
      <c r="K40" s="1" t="s">
        <v>159</v>
      </c>
      <c r="L40" s="1" t="s">
        <v>16</v>
      </c>
    </row>
    <row r="41" customFormat="false" ht="13.8" hidden="false" customHeight="false" outlineLevel="0" collapsed="false">
      <c r="A41" s="0" t="n">
        <v>20</v>
      </c>
      <c r="B41" s="2" t="n">
        <v>44699.6604513889</v>
      </c>
      <c r="C41" s="2" t="n">
        <v>44699.6654166667</v>
      </c>
      <c r="D41" s="1" t="s">
        <v>160</v>
      </c>
      <c r="E41" s="1" t="s">
        <v>161</v>
      </c>
      <c r="F41" s="1" t="s">
        <v>44</v>
      </c>
      <c r="G41" s="1" t="s">
        <v>35</v>
      </c>
      <c r="H41" s="1" t="s">
        <v>13</v>
      </c>
      <c r="I41" s="1"/>
      <c r="J41" s="1" t="s">
        <v>162</v>
      </c>
      <c r="K41" s="1" t="s">
        <v>163</v>
      </c>
      <c r="L41" s="1" t="s">
        <v>28</v>
      </c>
    </row>
    <row r="42" customFormat="false" ht="13.8" hidden="false" customHeight="false" outlineLevel="0" collapsed="false">
      <c r="A42" s="0" t="n">
        <v>21</v>
      </c>
      <c r="B42" s="2" t="n">
        <v>44700.3085185185</v>
      </c>
      <c r="C42" s="2" t="n">
        <v>44700.3091087963</v>
      </c>
      <c r="D42" s="1" t="s">
        <v>164</v>
      </c>
      <c r="E42" s="1" t="s">
        <v>165</v>
      </c>
      <c r="F42" s="1" t="s">
        <v>44</v>
      </c>
      <c r="G42" s="1" t="s">
        <v>35</v>
      </c>
      <c r="H42" s="1" t="s">
        <v>20</v>
      </c>
      <c r="I42" s="1" t="s">
        <v>54</v>
      </c>
      <c r="J42" s="1" t="s">
        <v>166</v>
      </c>
      <c r="K42" s="1" t="s">
        <v>32</v>
      </c>
      <c r="L42" s="1" t="s">
        <v>16</v>
      </c>
    </row>
    <row r="43" customFormat="false" ht="13.8" hidden="false" customHeight="false" outlineLevel="0" collapsed="false">
      <c r="B43" s="2"/>
      <c r="C43" s="2"/>
    </row>
    <row r="44" customFormat="false" ht="13.8" hidden="false" customHeight="false" outlineLevel="0" collapsed="false">
      <c r="B44" s="2"/>
      <c r="C44" s="2"/>
    </row>
    <row r="45" customFormat="false" ht="13.8" hidden="false" customHeight="false" outlineLevel="0" collapsed="false">
      <c r="B45" s="2"/>
      <c r="C45" s="2"/>
    </row>
    <row r="46" customFormat="false" ht="13.8" hidden="false" customHeight="false" outlineLevel="0" collapsed="false">
      <c r="A46" s="1"/>
      <c r="B46" s="2"/>
      <c r="C46" s="2"/>
      <c r="D46" s="1"/>
      <c r="E46" s="1"/>
      <c r="I46" s="1"/>
    </row>
    <row r="47" customFormat="false" ht="13.8" hidden="false" customHeight="false" outlineLevel="0" collapsed="false">
      <c r="B47" s="2"/>
      <c r="C47" s="2"/>
    </row>
    <row r="48" customFormat="false" ht="13.8" hidden="false" customHeight="false" outlineLevel="0" collapsed="false">
      <c r="A48" s="1"/>
      <c r="B48" s="2"/>
      <c r="C48" s="2"/>
      <c r="D48" s="1"/>
      <c r="E48" s="1"/>
      <c r="I48" s="1"/>
    </row>
    <row r="49" customFormat="false" ht="15" hidden="false" customHeight="false" outlineLevel="0" collapsed="false">
      <c r="A49" s="1"/>
      <c r="B49" s="2"/>
      <c r="C49" s="2"/>
      <c r="D49" s="1"/>
      <c r="E49" s="1"/>
      <c r="F49" s="1"/>
      <c r="G49" s="1"/>
      <c r="H49" s="1"/>
      <c r="I49" s="1"/>
    </row>
    <row r="50" customFormat="false" ht="15" hidden="false" customHeight="false" outlineLevel="0" collapsed="false">
      <c r="A50" s="1"/>
      <c r="B50" s="2"/>
      <c r="C50" s="2"/>
      <c r="D50" s="1"/>
      <c r="E50" s="1"/>
      <c r="F50" s="1"/>
      <c r="G50" s="1"/>
      <c r="H50" s="1"/>
      <c r="I50" s="1"/>
    </row>
    <row r="51" customFormat="false" ht="15" hidden="false" customHeight="false" outlineLevel="0" collapsed="false">
      <c r="A51" s="1"/>
      <c r="B51" s="2"/>
      <c r="C51" s="2"/>
      <c r="D51" s="1"/>
      <c r="E51" s="1"/>
      <c r="F51" s="1"/>
      <c r="G51" s="1"/>
      <c r="H51" s="1"/>
      <c r="I51" s="1"/>
    </row>
    <row r="52" customFormat="false" ht="15" hidden="false" customHeight="false" outlineLevel="0" collapsed="false">
      <c r="A52" s="1"/>
      <c r="B52" s="2"/>
      <c r="C52" s="2"/>
      <c r="D52" s="1"/>
      <c r="E52" s="1"/>
      <c r="F52" s="1"/>
      <c r="G52" s="1"/>
      <c r="H52" s="1"/>
      <c r="I52" s="1"/>
    </row>
    <row r="53" customFormat="false" ht="15" hidden="false" customHeight="false" outlineLevel="0" collapsed="false">
      <c r="A53" s="1"/>
      <c r="B53" s="2"/>
      <c r="C53" s="2"/>
      <c r="D53" s="1"/>
      <c r="E53" s="1"/>
      <c r="F53" s="1"/>
      <c r="G53" s="1"/>
      <c r="H53" s="1"/>
      <c r="I53" s="1"/>
    </row>
    <row r="54" customFormat="false" ht="15" hidden="false" customHeight="false" outlineLevel="0" collapsed="false">
      <c r="A54" s="1"/>
      <c r="B54" s="2"/>
      <c r="C54" s="2"/>
      <c r="D54" s="1"/>
      <c r="E54" s="1"/>
      <c r="F54" s="1"/>
      <c r="G54" s="1"/>
      <c r="H54" s="1"/>
      <c r="I54" s="1"/>
    </row>
    <row r="55" customFormat="false" ht="15" hidden="false" customHeight="false" outlineLevel="0" collapsed="false">
      <c r="A55" s="1"/>
      <c r="B55" s="2"/>
      <c r="C55" s="2"/>
      <c r="D55" s="1"/>
      <c r="E55" s="1"/>
      <c r="F55" s="1"/>
      <c r="G55" s="1"/>
      <c r="H55" s="1"/>
      <c r="I55" s="1"/>
    </row>
    <row r="56" customFormat="false" ht="15" hidden="false" customHeight="false" outlineLevel="0" collapsed="false">
      <c r="A56" s="1"/>
      <c r="B56" s="2"/>
      <c r="C56" s="2"/>
      <c r="D56" s="1"/>
      <c r="E56" s="1"/>
      <c r="F56" s="1"/>
      <c r="G56" s="1"/>
      <c r="H56" s="1"/>
      <c r="I56" s="1"/>
    </row>
    <row r="57" customFormat="false" ht="15" hidden="false" customHeight="false" outlineLevel="0" collapsed="false">
      <c r="A57" s="1"/>
      <c r="B57" s="2"/>
      <c r="C57" s="2"/>
      <c r="D57" s="1"/>
      <c r="E57" s="1"/>
      <c r="F57" s="1"/>
      <c r="G57" s="1"/>
      <c r="H57" s="1"/>
      <c r="I57" s="1"/>
    </row>
    <row r="58" customFormat="false" ht="15" hidden="false" customHeight="false" outlineLevel="0" collapsed="false">
      <c r="A58" s="1"/>
      <c r="B58" s="2"/>
      <c r="C58" s="2"/>
      <c r="D58" s="1"/>
      <c r="E58" s="1"/>
      <c r="F58" s="1"/>
      <c r="G58" s="1"/>
      <c r="H58" s="1"/>
      <c r="I58" s="1"/>
    </row>
    <row r="59" customFormat="false" ht="15" hidden="false" customHeight="false" outlineLevel="0" collapsed="false">
      <c r="A59" s="1"/>
      <c r="B59" s="2"/>
      <c r="C59" s="2"/>
      <c r="D59" s="1"/>
      <c r="E59" s="1"/>
      <c r="F59" s="1"/>
      <c r="G59" s="1"/>
      <c r="H59" s="1"/>
      <c r="I59" s="1"/>
    </row>
    <row r="60" customFormat="false" ht="15" hidden="false" customHeight="false" outlineLevel="0" collapsed="false">
      <c r="A60" s="1"/>
      <c r="B60" s="2"/>
      <c r="C60" s="2"/>
      <c r="D60" s="1"/>
      <c r="E60" s="1"/>
      <c r="F60" s="1"/>
      <c r="G60" s="1"/>
      <c r="H60" s="1"/>
      <c r="I60" s="1"/>
    </row>
    <row r="61" customFormat="false" ht="15" hidden="false" customHeight="false" outlineLevel="0" collapsed="false">
      <c r="A61" s="1"/>
      <c r="B61" s="2"/>
      <c r="C61" s="2"/>
      <c r="D61" s="1"/>
      <c r="E61" s="1"/>
      <c r="F61" s="1"/>
      <c r="G61" s="1"/>
      <c r="H61" s="1"/>
      <c r="I61" s="1"/>
    </row>
    <row r="62" customFormat="false" ht="15" hidden="false" customHeight="false" outlineLevel="0" collapsed="false">
      <c r="A62" s="1"/>
      <c r="B62" s="2"/>
      <c r="C62" s="2"/>
      <c r="D62" s="1"/>
      <c r="E62" s="1"/>
      <c r="F62" s="1"/>
      <c r="G62" s="1"/>
      <c r="H62" s="1"/>
      <c r="I62" s="1"/>
    </row>
    <row r="63" customFormat="false" ht="15" hidden="false" customHeight="false" outlineLevel="0" collapsed="false">
      <c r="A63" s="1"/>
      <c r="B63" s="2"/>
      <c r="C63" s="2"/>
      <c r="D63" s="1"/>
      <c r="E63" s="1"/>
      <c r="F63" s="1"/>
      <c r="G63" s="1"/>
      <c r="H63" s="1"/>
      <c r="I63" s="1"/>
    </row>
    <row r="64" customFormat="false" ht="15" hidden="false" customHeight="false" outlineLevel="0" collapsed="false">
      <c r="A64" s="1"/>
      <c r="B64" s="2"/>
      <c r="C64" s="2"/>
      <c r="D64" s="1"/>
      <c r="E64" s="1"/>
      <c r="F64" s="1"/>
      <c r="G64" s="1"/>
      <c r="H64" s="1"/>
      <c r="I64" s="1"/>
    </row>
    <row r="65" customFormat="false" ht="15" hidden="false" customHeight="false" outlineLevel="0" collapsed="false">
      <c r="A65" s="1"/>
      <c r="B65" s="2"/>
      <c r="C65" s="2"/>
      <c r="D65" s="1"/>
      <c r="E65" s="1"/>
      <c r="F65" s="1"/>
      <c r="G65" s="1"/>
      <c r="H65" s="1"/>
      <c r="I65" s="1"/>
    </row>
    <row r="66" customFormat="false" ht="15" hidden="false" customHeight="false" outlineLevel="0" collapsed="false">
      <c r="A66" s="1"/>
      <c r="B66" s="2"/>
      <c r="C66" s="2"/>
      <c r="D66" s="1"/>
      <c r="E66" s="1"/>
      <c r="F66" s="1"/>
      <c r="G66" s="1"/>
      <c r="H66" s="1"/>
      <c r="I66"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4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L20" activeCellId="0" sqref="L20"/>
    </sheetView>
  </sheetViews>
  <sheetFormatPr defaultColWidth="10.58203125" defaultRowHeight="15" zeroHeight="false" outlineLevelRow="0" outlineLevelCol="0"/>
  <cols>
    <col collapsed="false" customWidth="true" hidden="false" outlineLevel="0" max="1" min="1" style="1" width="18.59"/>
    <col collapsed="false" customWidth="true" hidden="false" outlineLevel="0" max="2" min="2" style="3" width="11.57"/>
    <col collapsed="false" customWidth="true" hidden="false" outlineLevel="0" max="3" min="3" style="4" width="11.57"/>
    <col collapsed="false" customWidth="true" hidden="false" outlineLevel="0" max="4" min="4" style="3" width="11.57"/>
    <col collapsed="false" customWidth="true" hidden="false" outlineLevel="0" max="5" min="5" style="4" width="11.57"/>
    <col collapsed="false" customWidth="true" hidden="false" outlineLevel="0" max="6" min="6" style="3" width="11.57"/>
    <col collapsed="false" customWidth="true" hidden="false" outlineLevel="0" max="7" min="7" style="4" width="11.57"/>
    <col collapsed="false" customWidth="true" hidden="false" outlineLevel="0" max="8" min="8" style="5" width="11.57"/>
    <col collapsed="false" customWidth="true" hidden="false" outlineLevel="0" max="9" min="9" style="6" width="13.14"/>
    <col collapsed="false" customWidth="true" hidden="false" outlineLevel="0" max="10" min="10" style="7" width="16.14"/>
    <col collapsed="false" customWidth="true" hidden="false" outlineLevel="0" max="11" min="11" style="7" width="11.57"/>
    <col collapsed="false" customWidth="true" hidden="false" outlineLevel="0" max="12" min="12" style="8" width="11.57"/>
    <col collapsed="false" customWidth="true" hidden="false" outlineLevel="0" max="13" min="13" style="7" width="23.87"/>
    <col collapsed="false" customWidth="true" hidden="false" outlineLevel="0" max="14" min="14" style="7" width="41.87"/>
  </cols>
  <sheetData>
    <row r="1" s="15" customFormat="true" ht="30.75" hidden="false" customHeight="false" outlineLevel="0" collapsed="false">
      <c r="A1" s="9"/>
      <c r="B1" s="10" t="s">
        <v>167</v>
      </c>
      <c r="C1" s="11" t="n">
        <v>0.35</v>
      </c>
      <c r="D1" s="10" t="s">
        <v>168</v>
      </c>
      <c r="E1" s="11" t="n">
        <v>0.35</v>
      </c>
      <c r="F1" s="10" t="s">
        <v>169</v>
      </c>
      <c r="G1" s="11" t="n">
        <v>0.3</v>
      </c>
      <c r="H1" s="10" t="s">
        <v>170</v>
      </c>
      <c r="I1" s="12" t="s">
        <v>171</v>
      </c>
      <c r="J1" s="13" t="s">
        <v>172</v>
      </c>
      <c r="K1" s="14" t="s">
        <v>173</v>
      </c>
      <c r="L1" s="13" t="s">
        <v>174</v>
      </c>
      <c r="M1" s="13" t="s">
        <v>175</v>
      </c>
      <c r="N1" s="14" t="s">
        <v>176</v>
      </c>
    </row>
    <row r="2" s="16" customFormat="true" ht="13.8" hidden="false" customHeight="false" outlineLevel="0" collapsed="false">
      <c r="A2" s="16" t="str">
        <f aca="false">Rohdaten!E2</f>
        <v>Philip Braren</v>
      </c>
      <c r="B2" s="17" t="n">
        <f aca="false">VLOOKUP(Table1[[#This Row],[Qualität meiner Beiträge (auch schriftlich) (50 %)]],Tabelle2!$A$1:$B$5,2,FALSE())</f>
        <v>2</v>
      </c>
      <c r="C2" s="18" t="n">
        <f aca="false">B2*$C$1</f>
        <v>0.7</v>
      </c>
      <c r="D2" s="17" t="n">
        <f aca="false">VLOOKUP(Table1[[#This Row],[Quantität meiner Beiträge (auch schriftlich) (50 %)]],Tabelle2!$A$8:$B$12,2,FALSE())</f>
        <v>3</v>
      </c>
      <c r="E2" s="18" t="n">
        <f aca="false">D2*$E$1</f>
        <v>1.05</v>
      </c>
      <c r="F2" s="17" t="n">
        <f aca="false">VLOOKUP(Table1[[#This Row],[Einzel-, Partner- und Gruppenarbeiten (30 %)2]],Tabelle2!$A$15:$B$19,2,FALSE())</f>
        <v>3</v>
      </c>
      <c r="G2" s="18" t="n">
        <f aca="false">F2*$G$1</f>
        <v>0.9</v>
      </c>
      <c r="H2" s="19" t="n">
        <f aca="false">C2+E2+G2</f>
        <v>2.65</v>
      </c>
      <c r="I2" s="20" t="n">
        <f aca="false">VLOOKUP(H2,Tabelle2!$A$23:$B$38,2,TRUE())</f>
        <v>10</v>
      </c>
      <c r="J2" s="21" t="str">
        <f aca="false">IF(Table1[[#This Row],[Ich schätze mich - abweichend von den Fragen oben - so ein:]]=0,I2,Table1[[#This Row],[Ich schätze mich - abweichend von den Fragen oben - so ein:]])</f>
        <v>12</v>
      </c>
      <c r="K2" s="22" t="n">
        <f aca="false">I2-J2</f>
        <v>-2</v>
      </c>
      <c r="L2" s="23" t="n">
        <v>10</v>
      </c>
      <c r="M2" s="22" t="str">
        <f aca="false">IF(L2-J2=0,"gar nicht",IF(L2-J2&lt;0,CONCATENATE("zu Ihren Ungunsten ",(L2-J2)," Pkt."),CONCATENATE("zu Ihren Gunsten ",ABS(L2-J2), " Pkt.")))</f>
        <v>zu Ihren Ungunsten -2 Pkt.</v>
      </c>
      <c r="N2" s="24" t="str">
        <f aca="false">IF(K2=0, "", CONCATENATE("Davon abweichend sehen Sie sich selbst bei ", J2, " Pkt."))</f>
        <v>Davon abweichend sehen Sie sich selbst bei 12 Pkt.</v>
      </c>
    </row>
    <row r="3" s="16" customFormat="true" ht="13.8" hidden="false" customHeight="false" outlineLevel="0" collapsed="false">
      <c r="A3" s="16" t="str">
        <f aca="false">Rohdaten!E3</f>
        <v>Ben Evers</v>
      </c>
      <c r="B3" s="17" t="n">
        <f aca="false">VLOOKUP(Table1[[#This Row],[Qualität meiner Beiträge (auch schriftlich) (50 %)]],Tabelle2!$A$1:$B$5,2,FALSE())</f>
        <v>2</v>
      </c>
      <c r="C3" s="18" t="n">
        <f aca="false">B3*$C$1</f>
        <v>0.7</v>
      </c>
      <c r="D3" s="17" t="n">
        <f aca="false">VLOOKUP(Table1[[#This Row],[Quantität meiner Beiträge (auch schriftlich) (50 %)]],Tabelle2!$A$8:$B$12,2,FALSE())</f>
        <v>2</v>
      </c>
      <c r="E3" s="18" t="n">
        <f aca="false">D3*$E$1</f>
        <v>0.7</v>
      </c>
      <c r="F3" s="17" t="n">
        <f aca="false">VLOOKUP(Table1[[#This Row],[Einzel-, Partner- und Gruppenarbeiten (30 %)2]],Tabelle2!$A$15:$B$19,2,FALSE())</f>
        <v>2</v>
      </c>
      <c r="G3" s="18" t="n">
        <f aca="false">F3*$G$1</f>
        <v>0.6</v>
      </c>
      <c r="H3" s="19" t="n">
        <f aca="false">C3+E3+G3</f>
        <v>2</v>
      </c>
      <c r="I3" s="20" t="n">
        <f aca="false">VLOOKUP(H3,Tabelle2!$A$23:$B$38,2,TRUE())</f>
        <v>11</v>
      </c>
      <c r="J3" s="21" t="str">
        <f aca="false">IF(Table1[[#This Row],[Ich schätze mich - abweichend von den Fragen oben - so ein:]]=0,I3,Table1[[#This Row],[Ich schätze mich - abweichend von den Fragen oben - so ein:]])</f>
        <v>11</v>
      </c>
      <c r="K3" s="22" t="n">
        <f aca="false">I3-J3</f>
        <v>0</v>
      </c>
      <c r="L3" s="23" t="n">
        <v>10</v>
      </c>
      <c r="M3" s="22" t="str">
        <f aca="false">IF(L3-J3=0,"gar nicht",IF(L3-J3&lt;0,CONCATENATE("zu Ihren Ungunsten ",(L3-J3)," Pkt."),CONCATENATE("zu Ihren Gunsten ",ABS(L3-J3), " Pkt.")))</f>
        <v>zu Ihren Ungunsten -1 Pkt.</v>
      </c>
      <c r="N3" s="24" t="str">
        <f aca="false">IF(K3=0, "", CONCATENATE("Davon abweichend sehen Sie sich selbst bei ", J3, " Pkt."))</f>
        <v/>
      </c>
    </row>
    <row r="4" s="16" customFormat="true" ht="13.8" hidden="false" customHeight="false" outlineLevel="0" collapsed="false">
      <c r="A4" s="16" t="str">
        <f aca="false">Rohdaten!E4</f>
        <v>Aisha Abdelrahman</v>
      </c>
      <c r="B4" s="17" t="n">
        <f aca="false">VLOOKUP(Table1[[#This Row],[Qualität meiner Beiträge (auch schriftlich) (50 %)]],Tabelle2!$A$1:$B$5,2,FALSE())</f>
        <v>2</v>
      </c>
      <c r="C4" s="18" t="n">
        <f aca="false">B4*$C$1</f>
        <v>0.7</v>
      </c>
      <c r="D4" s="17" t="n">
        <f aca="false">VLOOKUP(Table1[[#This Row],[Quantität meiner Beiträge (auch schriftlich) (50 %)]],Tabelle2!$A$8:$B$12,2,FALSE())</f>
        <v>1</v>
      </c>
      <c r="E4" s="18" t="n">
        <f aca="false">D4*$E$1</f>
        <v>0.35</v>
      </c>
      <c r="F4" s="17" t="n">
        <f aca="false">VLOOKUP(Table1[[#This Row],[Einzel-, Partner- und Gruppenarbeiten (30 %)2]],Tabelle2!$A$15:$B$19,2,FALSE())</f>
        <v>2</v>
      </c>
      <c r="G4" s="18" t="n">
        <f aca="false">F4*$G$1</f>
        <v>0.6</v>
      </c>
      <c r="H4" s="19" t="n">
        <f aca="false">C4+E4+G4</f>
        <v>1.65</v>
      </c>
      <c r="I4" s="20" t="n">
        <f aca="false">VLOOKUP(H4,Tabelle2!$A$23:$B$38,2,TRUE())</f>
        <v>13</v>
      </c>
      <c r="J4" s="21" t="str">
        <f aca="false">IF(Table1[[#This Row],[Ich schätze mich - abweichend von den Fragen oben - so ein:]]=0,I4,Table1[[#This Row],[Ich schätze mich - abweichend von den Fragen oben - so ein:]])</f>
        <v>13</v>
      </c>
      <c r="K4" s="22" t="n">
        <f aca="false">I4-J4</f>
        <v>0</v>
      </c>
      <c r="L4" s="23" t="n">
        <v>12</v>
      </c>
      <c r="M4" s="22" t="str">
        <f aca="false">IF(L4-J4=0,"gar nicht",IF(L4-J4&lt;0,CONCATENATE("zu Ihren Ungunsten ",(L4-J4)," Pkt."),CONCATENATE("zu Ihren Gunsten ",ABS(L4-J4), " Pkt.")))</f>
        <v>zu Ihren Ungunsten -1 Pkt.</v>
      </c>
      <c r="N4" s="24" t="str">
        <f aca="false">IF(K4=0, "", CONCATENATE("Davon abweichend sehen Sie sich selbst bei ", J4, " Pkt."))</f>
        <v/>
      </c>
    </row>
    <row r="5" s="16" customFormat="true" ht="13.8" hidden="false" customHeight="false" outlineLevel="0" collapsed="false">
      <c r="A5" s="16" t="str">
        <f aca="false">Rohdaten!E5</f>
        <v>Florian Franzen</v>
      </c>
      <c r="B5" s="17" t="n">
        <f aca="false">VLOOKUP(Table1[[#This Row],[Qualität meiner Beiträge (auch schriftlich) (50 %)]],Tabelle2!$A$1:$B$5,2,FALSE())</f>
        <v>2</v>
      </c>
      <c r="C5" s="18" t="n">
        <f aca="false">B5*$C$1</f>
        <v>0.7</v>
      </c>
      <c r="D5" s="17" t="n">
        <f aca="false">VLOOKUP(Table1[[#This Row],[Quantität meiner Beiträge (auch schriftlich) (50 %)]],Tabelle2!$A$8:$B$12,2,FALSE())</f>
        <v>2</v>
      </c>
      <c r="E5" s="18" t="n">
        <f aca="false">D5*$E$1</f>
        <v>0.7</v>
      </c>
      <c r="F5" s="17" t="n">
        <f aca="false">VLOOKUP(Table1[[#This Row],[Einzel-, Partner- und Gruppenarbeiten (30 %)2]],Tabelle2!$A$15:$B$19,2,FALSE())</f>
        <v>1</v>
      </c>
      <c r="G5" s="18" t="n">
        <f aca="false">F5*$G$1</f>
        <v>0.3</v>
      </c>
      <c r="H5" s="19" t="n">
        <f aca="false">C5+E5+G5</f>
        <v>1.7</v>
      </c>
      <c r="I5" s="20" t="n">
        <f aca="false">VLOOKUP(H5,Tabelle2!$A$23:$B$38,2,TRUE())</f>
        <v>12</v>
      </c>
      <c r="J5" s="21" t="str">
        <f aca="false">IF(Table1[[#This Row],[Ich schätze mich - abweichend von den Fragen oben - so ein:]]=0,I5,Table1[[#This Row],[Ich schätze mich - abweichend von den Fragen oben - so ein:]])</f>
        <v>12</v>
      </c>
      <c r="K5" s="22" t="n">
        <f aca="false">I5-J5</f>
        <v>0</v>
      </c>
      <c r="L5" s="23" t="n">
        <v>11</v>
      </c>
      <c r="M5" s="22" t="str">
        <f aca="false">IF(L5-J5=0,"gar nicht",IF(L5-J5&lt;0,CONCATENATE("zu Ihren Ungunsten ",(L5-J5)," Pkt."),CONCATENATE("zu Ihren Gunsten ",ABS(L5-J5), " Pkt.")))</f>
        <v>zu Ihren Ungunsten -1 Pkt.</v>
      </c>
      <c r="N5" s="24" t="str">
        <f aca="false">IF(K5=0, "", CONCATENATE("Davon abweichend sehen Sie sich selbst bei ", J5, " Pkt."))</f>
        <v/>
      </c>
    </row>
    <row r="6" s="16" customFormat="true" ht="13.8" hidden="false" customHeight="false" outlineLevel="0" collapsed="false">
      <c r="A6" s="16" t="str">
        <f aca="false">Rohdaten!E6</f>
        <v>Fee Rublack</v>
      </c>
      <c r="B6" s="17" t="n">
        <f aca="false">VLOOKUP(Table1[[#This Row],[Qualität meiner Beiträge (auch schriftlich) (50 %)]],Tabelle2!$A$1:$B$5,2,FALSE())</f>
        <v>2</v>
      </c>
      <c r="C6" s="18" t="n">
        <f aca="false">B6*$C$1</f>
        <v>0.7</v>
      </c>
      <c r="D6" s="17" t="n">
        <f aca="false">VLOOKUP(Table1[[#This Row],[Quantität meiner Beiträge (auch schriftlich) (50 %)]],Tabelle2!$A$8:$B$12,2,FALSE())</f>
        <v>4</v>
      </c>
      <c r="E6" s="18" t="n">
        <f aca="false">D6*$E$1</f>
        <v>1.4</v>
      </c>
      <c r="F6" s="17" t="n">
        <f aca="false">VLOOKUP(Table1[[#This Row],[Einzel-, Partner- und Gruppenarbeiten (30 %)2]],Tabelle2!$A$15:$B$19,2,FALSE())</f>
        <v>1</v>
      </c>
      <c r="G6" s="18" t="n">
        <f aca="false">F6*$G$1</f>
        <v>0.3</v>
      </c>
      <c r="H6" s="19" t="n">
        <f aca="false">C6+E6+G6</f>
        <v>2.4</v>
      </c>
      <c r="I6" s="20" t="n">
        <f aca="false">VLOOKUP(H6,Tabelle2!$A$23:$B$38,2,TRUE())</f>
        <v>10</v>
      </c>
      <c r="J6" s="21" t="str">
        <f aca="false">IF(Table1[[#This Row],[Ich schätze mich - abweichend von den Fragen oben - so ein:]]=0,I6,Table1[[#This Row],[Ich schätze mich - abweichend von den Fragen oben - so ein:]])</f>
        <v>11</v>
      </c>
      <c r="K6" s="22" t="n">
        <f aca="false">I6-J6</f>
        <v>-1</v>
      </c>
      <c r="L6" s="23" t="n">
        <v>11</v>
      </c>
      <c r="M6" s="22" t="str">
        <f aca="false">IF(L6-J6=0,"gar nicht",IF(L6-J6&lt;0,CONCATENATE("zu Ihren Ungunsten ",(L6-J6)," Pkt."),CONCATENATE("zu Ihren Gunsten ",ABS(L6-J6), " Pkt.")))</f>
        <v>gar nicht</v>
      </c>
      <c r="N6" s="24" t="str">
        <f aca="false">IF(K6=0, "", CONCATENATE("Davon abweichend sehen Sie sich selbst bei ", J6, " Pkt."))</f>
        <v>Davon abweichend sehen Sie sich selbst bei 11 Pkt.</v>
      </c>
    </row>
    <row r="7" s="16" customFormat="true" ht="13.8" hidden="false" customHeight="false" outlineLevel="0" collapsed="false">
      <c r="A7" s="16" t="str">
        <f aca="false">Rohdaten!E7</f>
        <v>Till Stoltmann</v>
      </c>
      <c r="B7" s="17" t="n">
        <f aca="false">VLOOKUP(Table1[[#This Row],[Qualität meiner Beiträge (auch schriftlich) (50 %)]],Tabelle2!$A$1:$B$5,2,FALSE())</f>
        <v>1</v>
      </c>
      <c r="C7" s="18" t="n">
        <f aca="false">B7*$C$1</f>
        <v>0.35</v>
      </c>
      <c r="D7" s="17" t="n">
        <f aca="false">VLOOKUP(Table1[[#This Row],[Quantität meiner Beiträge (auch schriftlich) (50 %)]],Tabelle2!$A$8:$B$12,2,FALSE())</f>
        <v>2</v>
      </c>
      <c r="E7" s="18" t="n">
        <f aca="false">D7*$E$1</f>
        <v>0.7</v>
      </c>
      <c r="F7" s="17" t="n">
        <f aca="false">VLOOKUP(Table1[[#This Row],[Einzel-, Partner- und Gruppenarbeiten (30 %)2]],Tabelle2!$A$15:$B$19,2,FALSE())</f>
        <v>1</v>
      </c>
      <c r="G7" s="18" t="n">
        <f aca="false">F7*$G$1</f>
        <v>0.3</v>
      </c>
      <c r="H7" s="19" t="n">
        <f aca="false">C7+E7+G7</f>
        <v>1.35</v>
      </c>
      <c r="I7" s="20" t="n">
        <f aca="false">VLOOKUP(H7,Tabelle2!$A$23:$B$38,2,TRUE())</f>
        <v>13</v>
      </c>
      <c r="J7" s="21" t="str">
        <f aca="false">IF(Table1[[#This Row],[Ich schätze mich - abweichend von den Fragen oben - so ein:]]=0,I7,Table1[[#This Row],[Ich schätze mich - abweichend von den Fragen oben - so ein:]])</f>
        <v>13</v>
      </c>
      <c r="K7" s="22" t="n">
        <f aca="false">I7-J7</f>
        <v>0</v>
      </c>
      <c r="L7" s="23" t="n">
        <v>14</v>
      </c>
      <c r="M7" s="22" t="str">
        <f aca="false">IF(L7-J7=0,"gar nicht",IF(L7-J7&lt;0,CONCATENATE("zu Ihren Ungunsten ",(L7-J7)," Pkt."),CONCATENATE("zu Ihren Gunsten ",ABS(L7-J7), " Pkt.")))</f>
        <v>zu Ihren Gunsten 1 Pkt.</v>
      </c>
      <c r="N7" s="24" t="str">
        <f aca="false">IF(K7=0, "", CONCATENATE("Davon abweichend sehen Sie sich selbst bei ", J7, " Pkt."))</f>
        <v/>
      </c>
    </row>
    <row r="8" s="16" customFormat="true" ht="13.8" hidden="false" customHeight="false" outlineLevel="0" collapsed="false">
      <c r="A8" s="16" t="str">
        <f aca="false">Rohdaten!E8</f>
        <v>Sinan Özdemir</v>
      </c>
      <c r="B8" s="17" t="n">
        <f aca="false">VLOOKUP(Table1[[#This Row],[Qualität meiner Beiträge (auch schriftlich) (50 %)]],Tabelle2!$A$1:$B$5,2,FALSE())</f>
        <v>3</v>
      </c>
      <c r="C8" s="18" t="n">
        <f aca="false">B8*$C$1</f>
        <v>1.05</v>
      </c>
      <c r="D8" s="17" t="n">
        <f aca="false">VLOOKUP(Table1[[#This Row],[Quantität meiner Beiträge (auch schriftlich) (50 %)]],Tabelle2!$A$8:$B$12,2,FALSE())</f>
        <v>3</v>
      </c>
      <c r="E8" s="18" t="n">
        <f aca="false">D8*$E$1</f>
        <v>1.05</v>
      </c>
      <c r="F8" s="17" t="n">
        <f aca="false">VLOOKUP(Table1[[#This Row],[Einzel-, Partner- und Gruppenarbeiten (30 %)2]],Tabelle2!$A$15:$B$19,2,FALSE())</f>
        <v>2</v>
      </c>
      <c r="G8" s="18" t="n">
        <f aca="false">F8*$G$1</f>
        <v>0.6</v>
      </c>
      <c r="H8" s="19" t="n">
        <f aca="false">C8+E8+G8</f>
        <v>2.7</v>
      </c>
      <c r="I8" s="20" t="n">
        <f aca="false">VLOOKUP(H8,Tabelle2!$A$23:$B$38,2,TRUE())</f>
        <v>9</v>
      </c>
      <c r="J8" s="21" t="str">
        <f aca="false">IF(Table1[[#This Row],[Ich schätze mich - abweichend von den Fragen oben - so ein:]]=0,I8,Table1[[#This Row],[Ich schätze mich - abweichend von den Fragen oben - so ein:]])</f>
        <v>8</v>
      </c>
      <c r="K8" s="22" t="n">
        <f aca="false">I8-J8</f>
        <v>1</v>
      </c>
      <c r="L8" s="23" t="n">
        <v>8</v>
      </c>
      <c r="M8" s="22" t="str">
        <f aca="false">IF(L8-J8=0,"gar nicht",IF(L8-J8&lt;0,CONCATENATE("zu Ihren Ungunsten ",(L8-J8)," Pkt."),CONCATENATE("zu Ihren Gunsten ",ABS(L8-J8), " Pkt.")))</f>
        <v>gar nicht</v>
      </c>
      <c r="N8" s="24" t="str">
        <f aca="false">IF(K8=0, "", CONCATENATE("Davon abweichend sehen Sie sich selbst bei ", J8, " Pkt."))</f>
        <v>Davon abweichend sehen Sie sich selbst bei 8 Pkt.</v>
      </c>
    </row>
    <row r="9" s="16" customFormat="true" ht="13.8" hidden="false" customHeight="false" outlineLevel="0" collapsed="false">
      <c r="A9" s="16" t="str">
        <f aca="false">Rohdaten!E9</f>
        <v>Leonie Laubsch</v>
      </c>
      <c r="B9" s="17" t="n">
        <f aca="false">VLOOKUP(Table1[[#This Row],[Qualität meiner Beiträge (auch schriftlich) (50 %)]],Tabelle2!$A$1:$B$5,2,FALSE())</f>
        <v>2</v>
      </c>
      <c r="C9" s="18" t="n">
        <f aca="false">B9*$C$1</f>
        <v>0.7</v>
      </c>
      <c r="D9" s="17" t="n">
        <f aca="false">VLOOKUP(Table1[[#This Row],[Quantität meiner Beiträge (auch schriftlich) (50 %)]],Tabelle2!$A$8:$B$12,2,FALSE())</f>
        <v>2</v>
      </c>
      <c r="E9" s="18" t="n">
        <f aca="false">D9*$E$1</f>
        <v>0.7</v>
      </c>
      <c r="F9" s="17" t="n">
        <f aca="false">VLOOKUP(Table1[[#This Row],[Einzel-, Partner- und Gruppenarbeiten (30 %)2]],Tabelle2!$A$15:$B$19,2,FALSE())</f>
        <v>2</v>
      </c>
      <c r="G9" s="18" t="n">
        <f aca="false">F9*$G$1</f>
        <v>0.6</v>
      </c>
      <c r="H9" s="19" t="n">
        <f aca="false">C9+E9+G9</f>
        <v>2</v>
      </c>
      <c r="I9" s="20" t="n">
        <f aca="false">VLOOKUP(H9,Tabelle2!$A$23:$B$38,2,TRUE())</f>
        <v>11</v>
      </c>
      <c r="J9" s="21" t="str">
        <f aca="false">IF(Table1[[#This Row],[Ich schätze mich - abweichend von den Fragen oben - so ein:]]=0,I9,Table1[[#This Row],[Ich schätze mich - abweichend von den Fragen oben - so ein:]])</f>
        <v>11</v>
      </c>
      <c r="K9" s="22" t="n">
        <f aca="false">I9-J9</f>
        <v>0</v>
      </c>
      <c r="L9" s="23" t="n">
        <v>11</v>
      </c>
      <c r="M9" s="22" t="str">
        <f aca="false">IF(L9-J9=0,"gar nicht",IF(L9-J9&lt;0,CONCATENATE("zu Ihren Ungunsten ",(L9-J9)," Pkt."),CONCATENATE("zu Ihren Gunsten ",ABS(L9-J9), " Pkt.")))</f>
        <v>gar nicht</v>
      </c>
      <c r="N9" s="24" t="str">
        <f aca="false">IF(K9=0, "", CONCATENATE("Davon abweichend sehen Sie sich selbst bei ", J9, " Pkt."))</f>
        <v/>
      </c>
    </row>
    <row r="10" s="16" customFormat="true" ht="13.8" hidden="false" customHeight="false" outlineLevel="0" collapsed="false">
      <c r="A10" s="16" t="str">
        <f aca="false">Rohdaten!E10</f>
        <v>Enes Kulakoglu</v>
      </c>
      <c r="B10" s="17" t="n">
        <f aca="false">VLOOKUP(Table1[[#This Row],[Qualität meiner Beiträge (auch schriftlich) (50 %)]],Tabelle2!$A$1:$B$5,2,FALSE())</f>
        <v>3</v>
      </c>
      <c r="C10" s="18" t="n">
        <f aca="false">B10*$C$1</f>
        <v>1.05</v>
      </c>
      <c r="D10" s="17" t="n">
        <f aca="false">VLOOKUP(Table1[[#This Row],[Quantität meiner Beiträge (auch schriftlich) (50 %)]],Tabelle2!$A$8:$B$12,2,FALSE())</f>
        <v>4</v>
      </c>
      <c r="E10" s="18" t="n">
        <f aca="false">D10*$E$1</f>
        <v>1.4</v>
      </c>
      <c r="F10" s="17" t="n">
        <f aca="false">VLOOKUP(Table1[[#This Row],[Einzel-, Partner- und Gruppenarbeiten (30 %)2]],Tabelle2!$A$15:$B$19,2,FALSE())</f>
        <v>3</v>
      </c>
      <c r="G10" s="18" t="n">
        <f aca="false">F10*$G$1</f>
        <v>0.9</v>
      </c>
      <c r="H10" s="19" t="n">
        <f aca="false">C10+E10+G10</f>
        <v>3.35</v>
      </c>
      <c r="I10" s="20" t="n">
        <f aca="false">VLOOKUP(H10,Tabelle2!$A$23:$B$38,2,TRUE())</f>
        <v>7</v>
      </c>
      <c r="J10" s="21" t="str">
        <f aca="false">IF(Table1[[#This Row],[Ich schätze mich - abweichend von den Fragen oben - so ein:]]=0,I10,Table1[[#This Row],[Ich schätze mich - abweichend von den Fragen oben - so ein:]])</f>
        <v>7</v>
      </c>
      <c r="K10" s="22" t="n">
        <f aca="false">I10-J10</f>
        <v>0</v>
      </c>
      <c r="L10" s="23" t="n">
        <v>7</v>
      </c>
      <c r="M10" s="22" t="str">
        <f aca="false">IF(L10-J10=0,"gar nicht",IF(L10-J10&lt;0,CONCATENATE("zu Ihren Ungunsten ",(L10-J10)," Pkt."),CONCATENATE("zu Ihren Gunsten ",ABS(L10-J10), " Pkt.")))</f>
        <v>gar nicht</v>
      </c>
      <c r="N10" s="24" t="str">
        <f aca="false">IF(K10=0, "", CONCATENATE("Davon abweichend sehen Sie sich selbst bei ", J10, " Pkt."))</f>
        <v/>
      </c>
    </row>
    <row r="11" s="16" customFormat="true" ht="13.8" hidden="false" customHeight="false" outlineLevel="0" collapsed="false">
      <c r="A11" s="16" t="str">
        <f aca="false">Rohdaten!E11</f>
        <v>Sayed Haidari</v>
      </c>
      <c r="B11" s="17" t="n">
        <f aca="false">VLOOKUP(Table1[[#This Row],[Qualität meiner Beiträge (auch schriftlich) (50 %)]],Tabelle2!$A$1:$B$5,2,FALSE())</f>
        <v>3</v>
      </c>
      <c r="C11" s="18" t="n">
        <f aca="false">B11*$C$1</f>
        <v>1.05</v>
      </c>
      <c r="D11" s="17" t="n">
        <f aca="false">VLOOKUP(Table1[[#This Row],[Quantität meiner Beiträge (auch schriftlich) (50 %)]],Tabelle2!$A$8:$B$12,2,FALSE())</f>
        <v>4</v>
      </c>
      <c r="E11" s="18" t="n">
        <f aca="false">D11*$E$1</f>
        <v>1.4</v>
      </c>
      <c r="F11" s="17" t="n">
        <f aca="false">VLOOKUP(Table1[[#This Row],[Einzel-, Partner- und Gruppenarbeiten (30 %)2]],Tabelle2!$A$15:$B$19,2,FALSE())</f>
        <v>2</v>
      </c>
      <c r="G11" s="18" t="n">
        <f aca="false">F11*$G$1</f>
        <v>0.6</v>
      </c>
      <c r="H11" s="19" t="n">
        <f aca="false">C11+E11+G11</f>
        <v>3.05</v>
      </c>
      <c r="I11" s="20" t="n">
        <f aca="false">VLOOKUP(H11,Tabelle2!$A$23:$B$38,2,TRUE())</f>
        <v>8</v>
      </c>
      <c r="J11" s="21" t="str">
        <f aca="false">IF(Table1[[#This Row],[Ich schätze mich - abweichend von den Fragen oben - so ein:]]=0,I11,Table1[[#This Row],[Ich schätze mich - abweichend von den Fragen oben - so ein:]])</f>
        <v>8</v>
      </c>
      <c r="K11" s="22" t="n">
        <f aca="false">I11-J11</f>
        <v>0</v>
      </c>
      <c r="L11" s="23" t="n">
        <v>8</v>
      </c>
      <c r="M11" s="22" t="str">
        <f aca="false">IF(L11-J11=0,"gar nicht",IF(L11-J11&lt;0,CONCATENATE("zu Ihren Ungunsten ",(L11-J11)," Pkt."),CONCATENATE("zu Ihren Gunsten ",ABS(L11-J11), " Pkt.")))</f>
        <v>gar nicht</v>
      </c>
      <c r="N11" s="24" t="str">
        <f aca="false">IF(K11=0, "", CONCATENATE("Davon abweichend sehen Sie sich selbst bei ", J11, " Pkt."))</f>
        <v/>
      </c>
    </row>
    <row r="12" s="16" customFormat="true" ht="13.8" hidden="false" customHeight="false" outlineLevel="0" collapsed="false">
      <c r="A12" s="16" t="str">
        <f aca="false">Rohdaten!E12</f>
        <v>Darjan Lackner</v>
      </c>
      <c r="B12" s="17" t="n">
        <f aca="false">VLOOKUP(Table1[[#This Row],[Qualität meiner Beiträge (auch schriftlich) (50 %)]],Tabelle2!$A$1:$B$5,2,FALSE())</f>
        <v>2</v>
      </c>
      <c r="C12" s="18" t="n">
        <f aca="false">B12*$C$1</f>
        <v>0.7</v>
      </c>
      <c r="D12" s="17" t="n">
        <f aca="false">VLOOKUP(Table1[[#This Row],[Quantität meiner Beiträge (auch schriftlich) (50 %)]],Tabelle2!$A$8:$B$12,2,FALSE())</f>
        <v>2</v>
      </c>
      <c r="E12" s="18" t="n">
        <f aca="false">D12*$E$1</f>
        <v>0.7</v>
      </c>
      <c r="F12" s="17" t="n">
        <f aca="false">VLOOKUP(Table1[[#This Row],[Einzel-, Partner- und Gruppenarbeiten (30 %)2]],Tabelle2!$A$15:$B$19,2,FALSE())</f>
        <v>3</v>
      </c>
      <c r="G12" s="18" t="n">
        <f aca="false">F12*$G$1</f>
        <v>0.9</v>
      </c>
      <c r="H12" s="19" t="n">
        <f aca="false">C12+E12+G12</f>
        <v>2.3</v>
      </c>
      <c r="I12" s="20" t="n">
        <f aca="false">VLOOKUP(H12,Tabelle2!$A$23:$B$38,2,TRUE())</f>
        <v>10</v>
      </c>
      <c r="J12" s="21" t="str">
        <f aca="false">IF(Table1[[#This Row],[Ich schätze mich - abweichend von den Fragen oben - so ein:]]=0,I12,Table1[[#This Row],[Ich schätze mich - abweichend von den Fragen oben - so ein:]])</f>
        <v>12</v>
      </c>
      <c r="K12" s="22" t="n">
        <f aca="false">I12-J12</f>
        <v>-2</v>
      </c>
      <c r="L12" s="23" t="n">
        <v>13</v>
      </c>
      <c r="M12" s="22" t="str">
        <f aca="false">IF(L12-J12=0,"gar nicht",IF(L12-J12&lt;0,CONCATENATE("zu Ihren Ungunsten ",(L12-J12)," Pkt."),CONCATENATE("zu Ihren Gunsten ",ABS(L12-J12), " Pkt.")))</f>
        <v>zu Ihren Gunsten 1 Pkt.</v>
      </c>
      <c r="N12" s="24" t="str">
        <f aca="false">IF(K12=0, "", CONCATENATE("Davon abweichend sehen Sie sich selbst bei ", J12, " Pkt."))</f>
        <v>Davon abweichend sehen Sie sich selbst bei 12 Pkt.</v>
      </c>
    </row>
    <row r="13" s="16" customFormat="true" ht="13.8" hidden="false" customHeight="false" outlineLevel="0" collapsed="false">
      <c r="A13" s="16" t="str">
        <f aca="false">Rohdaten!E13</f>
        <v>Alessa Kreutzfeldt</v>
      </c>
      <c r="B13" s="17" t="n">
        <f aca="false">VLOOKUP(Table1[[#This Row],[Qualität meiner Beiträge (auch schriftlich) (50 %)]],Tabelle2!$A$1:$B$5,2,FALSE())</f>
        <v>2</v>
      </c>
      <c r="C13" s="18" t="n">
        <f aca="false">B13*$C$1</f>
        <v>0.7</v>
      </c>
      <c r="D13" s="17" t="n">
        <f aca="false">VLOOKUP(Table1[[#This Row],[Quantität meiner Beiträge (auch schriftlich) (50 %)]],Tabelle2!$A$8:$B$12,2,FALSE())</f>
        <v>3</v>
      </c>
      <c r="E13" s="18" t="n">
        <f aca="false">D13*$E$1</f>
        <v>1.05</v>
      </c>
      <c r="F13" s="17" t="n">
        <f aca="false">VLOOKUP(Table1[[#This Row],[Einzel-, Partner- und Gruppenarbeiten (30 %)2]],Tabelle2!$A$15:$B$19,2,FALSE())</f>
        <v>2</v>
      </c>
      <c r="G13" s="18" t="n">
        <f aca="false">F13*$G$1</f>
        <v>0.6</v>
      </c>
      <c r="H13" s="19" t="n">
        <f aca="false">C13+E13+G13</f>
        <v>2.35</v>
      </c>
      <c r="I13" s="20" t="n">
        <f aca="false">VLOOKUP(H13,Tabelle2!$A$23:$B$38,2,TRUE())</f>
        <v>10</v>
      </c>
      <c r="J13" s="21" t="str">
        <f aca="false">IF(Table1[[#This Row],[Ich schätze mich - abweichend von den Fragen oben - so ein:]]=0,I13,Table1[[#This Row],[Ich schätze mich - abweichend von den Fragen oben - so ein:]])</f>
        <v>10</v>
      </c>
      <c r="K13" s="22" t="n">
        <f aca="false">I13-J13</f>
        <v>0</v>
      </c>
      <c r="L13" s="23" t="n">
        <v>13</v>
      </c>
      <c r="M13" s="22" t="str">
        <f aca="false">IF(L13-J13=0,"gar nicht",IF(L13-J13&lt;0,CONCATENATE("zu Ihren Ungunsten ",(L13-J13)," Pkt."),CONCATENATE("zu Ihren Gunsten ",ABS(L13-J13), " Pkt.")))</f>
        <v>zu Ihren Gunsten 3 Pkt.</v>
      </c>
      <c r="N13" s="24" t="str">
        <f aca="false">IF(K13=0, "", CONCATENATE("Davon abweichend sehen Sie sich selbst bei ", J13, " Pkt."))</f>
        <v/>
      </c>
    </row>
    <row r="14" s="16" customFormat="true" ht="13.8" hidden="false" customHeight="false" outlineLevel="0" collapsed="false">
      <c r="A14" s="16" t="str">
        <f aca="false">Rohdaten!E14</f>
        <v>Lea Henken</v>
      </c>
      <c r="B14" s="17" t="n">
        <f aca="false">VLOOKUP(Table1[[#This Row],[Qualität meiner Beiträge (auch schriftlich) (50 %)]],Tabelle2!$A$1:$B$5,2,FALSE())</f>
        <v>2</v>
      </c>
      <c r="C14" s="18" t="n">
        <f aca="false">B14*$C$1</f>
        <v>0.7</v>
      </c>
      <c r="D14" s="17" t="n">
        <f aca="false">VLOOKUP(Table1[[#This Row],[Quantität meiner Beiträge (auch schriftlich) (50 %)]],Tabelle2!$A$8:$B$12,2,FALSE())</f>
        <v>4</v>
      </c>
      <c r="E14" s="18" t="n">
        <f aca="false">D14*$E$1</f>
        <v>1.4</v>
      </c>
      <c r="F14" s="17" t="n">
        <f aca="false">VLOOKUP(Table1[[#This Row],[Einzel-, Partner- und Gruppenarbeiten (30 %)2]],Tabelle2!$A$15:$B$19,2,FALSE())</f>
        <v>1</v>
      </c>
      <c r="G14" s="18" t="n">
        <f aca="false">F14*$G$1</f>
        <v>0.3</v>
      </c>
      <c r="H14" s="19" t="n">
        <f aca="false">C14+E14+G14</f>
        <v>2.4</v>
      </c>
      <c r="I14" s="20" t="n">
        <f aca="false">VLOOKUP(H14,Tabelle2!$A$23:$B$38,2,TRUE())</f>
        <v>10</v>
      </c>
      <c r="J14" s="21" t="str">
        <f aca="false">IF(Table1[[#This Row],[Ich schätze mich - abweichend von den Fragen oben - so ein:]]=0,I14,Table1[[#This Row],[Ich schätze mich - abweichend von den Fragen oben - so ein:]])</f>
        <v>9</v>
      </c>
      <c r="K14" s="22" t="n">
        <f aca="false">I14-J14</f>
        <v>1</v>
      </c>
      <c r="L14" s="23" t="n">
        <v>9</v>
      </c>
      <c r="M14" s="22" t="str">
        <f aca="false">IF(L14-J14=0,"gar nicht",IF(L14-J14&lt;0,CONCATENATE("zu Ihren Ungunsten ",(L14-J14)," Pkt."),CONCATENATE("zu Ihren Gunsten ",ABS(L14-J14), " Pkt.")))</f>
        <v>gar nicht</v>
      </c>
      <c r="N14" s="24" t="str">
        <f aca="false">IF(K14=0, "", CONCATENATE("Davon abweichend sehen Sie sich selbst bei ", J14, " Pkt."))</f>
        <v>Davon abweichend sehen Sie sich selbst bei 9 Pkt.</v>
      </c>
    </row>
    <row r="15" s="16" customFormat="true" ht="13.8" hidden="false" customHeight="false" outlineLevel="0" collapsed="false">
      <c r="A15" s="16" t="str">
        <f aca="false">Rohdaten!E15</f>
        <v>Anna Thode</v>
      </c>
      <c r="B15" s="17" t="n">
        <f aca="false">VLOOKUP(Table1[[#This Row],[Qualität meiner Beiträge (auch schriftlich) (50 %)]],Tabelle2!$A$1:$B$5,2,FALSE())</f>
        <v>3</v>
      </c>
      <c r="C15" s="18" t="n">
        <f aca="false">B15*$C$1</f>
        <v>1.05</v>
      </c>
      <c r="D15" s="17" t="n">
        <f aca="false">VLOOKUP(Table1[[#This Row],[Quantität meiner Beiträge (auch schriftlich) (50 %)]],Tabelle2!$A$8:$B$12,2,FALSE())</f>
        <v>3</v>
      </c>
      <c r="E15" s="18" t="n">
        <f aca="false">D15*$E$1</f>
        <v>1.05</v>
      </c>
      <c r="F15" s="17" t="n">
        <f aca="false">VLOOKUP(Table1[[#This Row],[Einzel-, Partner- und Gruppenarbeiten (30 %)2]],Tabelle2!$A$15:$B$19,2,FALSE())</f>
        <v>1</v>
      </c>
      <c r="G15" s="18" t="n">
        <f aca="false">F15*$G$1</f>
        <v>0.3</v>
      </c>
      <c r="H15" s="19" t="n">
        <f aca="false">C15+E15+G15</f>
        <v>2.4</v>
      </c>
      <c r="I15" s="20" t="n">
        <f aca="false">VLOOKUP(H15,Tabelle2!$A$23:$B$38,2,TRUE())</f>
        <v>10</v>
      </c>
      <c r="J15" s="21" t="str">
        <f aca="false">IF(Table1[[#This Row],[Ich schätze mich - abweichend von den Fragen oben - so ein:]]=0,I15,Table1[[#This Row],[Ich schätze mich - abweichend von den Fragen oben - so ein:]])</f>
        <v>12</v>
      </c>
      <c r="K15" s="22" t="n">
        <f aca="false">I15-J15</f>
        <v>-2</v>
      </c>
      <c r="L15" s="23" t="n">
        <v>13</v>
      </c>
      <c r="M15" s="22" t="str">
        <f aca="false">IF(L15-J15=0,"gar nicht",IF(L15-J15&lt;0,CONCATENATE("zu Ihren Ungunsten ",(L15-J15)," Pkt."),CONCATENATE("zu Ihren Gunsten ",ABS(L15-J15), " Pkt.")))</f>
        <v>zu Ihren Gunsten 1 Pkt.</v>
      </c>
      <c r="N15" s="24" t="str">
        <f aca="false">IF(K15=0, "", CONCATENATE("Davon abweichend sehen Sie sich selbst bei ", J15, " Pkt."))</f>
        <v>Davon abweichend sehen Sie sich selbst bei 12 Pkt.</v>
      </c>
    </row>
    <row r="16" s="16" customFormat="true" ht="13.8" hidden="false" customHeight="false" outlineLevel="0" collapsed="false">
      <c r="A16" s="16" t="str">
        <f aca="false">Rohdaten!E16</f>
        <v>Moritz Momsen</v>
      </c>
      <c r="B16" s="17" t="n">
        <f aca="false">VLOOKUP(Table1[[#This Row],[Qualität meiner Beiträge (auch schriftlich) (50 %)]],Tabelle2!$A$1:$B$5,2,FALSE())</f>
        <v>3</v>
      </c>
      <c r="C16" s="18" t="n">
        <f aca="false">B16*$C$1</f>
        <v>1.05</v>
      </c>
      <c r="D16" s="17" t="n">
        <f aca="false">VLOOKUP(Table1[[#This Row],[Quantität meiner Beiträge (auch schriftlich) (50 %)]],Tabelle2!$A$8:$B$12,2,FALSE())</f>
        <v>4</v>
      </c>
      <c r="E16" s="18" t="n">
        <f aca="false">D16*$E$1</f>
        <v>1.4</v>
      </c>
      <c r="F16" s="17" t="n">
        <f aca="false">VLOOKUP(Table1[[#This Row],[Einzel-, Partner- und Gruppenarbeiten (30 %)2]],Tabelle2!$A$15:$B$19,2,FALSE())</f>
        <v>3</v>
      </c>
      <c r="G16" s="18" t="n">
        <f aca="false">F16*$G$1</f>
        <v>0.9</v>
      </c>
      <c r="H16" s="19" t="n">
        <f aca="false">C16+E16+G16</f>
        <v>3.35</v>
      </c>
      <c r="I16" s="20" t="n">
        <f aca="false">VLOOKUP(H16,Tabelle2!$A$23:$B$38,2,TRUE())</f>
        <v>7</v>
      </c>
      <c r="J16" s="21" t="str">
        <f aca="false">IF(Table1[[#This Row],[Ich schätze mich - abweichend von den Fragen oben - so ein:]]=0,I16,Table1[[#This Row],[Ich schätze mich - abweichend von den Fragen oben - so ein:]])</f>
        <v>7</v>
      </c>
      <c r="K16" s="22" t="n">
        <f aca="false">I16-J16</f>
        <v>0</v>
      </c>
      <c r="L16" s="23" t="n">
        <v>7</v>
      </c>
      <c r="M16" s="22" t="str">
        <f aca="false">IF(L16-J16=0,"gar nicht",IF(L16-J16&lt;0,CONCATENATE("zu Ihren Ungunsten ",(L16-J16)," Pkt."),CONCATENATE("zu Ihren Gunsten ",ABS(L16-J16), " Pkt.")))</f>
        <v>gar nicht</v>
      </c>
      <c r="N16" s="24" t="str">
        <f aca="false">IF(K16=0, "", CONCATENATE("Davon abweichend sehen Sie sich selbst bei ", J16, " Pkt."))</f>
        <v/>
      </c>
    </row>
    <row r="17" s="16" customFormat="true" ht="13.8" hidden="false" customHeight="false" outlineLevel="0" collapsed="false">
      <c r="A17" s="16" t="str">
        <f aca="false">Rohdaten!E17</f>
        <v>Seid Husseini</v>
      </c>
      <c r="B17" s="17" t="n">
        <f aca="false">VLOOKUP(Table1[[#This Row],[Qualität meiner Beiträge (auch schriftlich) (50 %)]],Tabelle2!$A$1:$B$5,2,FALSE())</f>
        <v>3</v>
      </c>
      <c r="C17" s="18" t="n">
        <f aca="false">B17*$C$1</f>
        <v>1.05</v>
      </c>
      <c r="D17" s="17" t="n">
        <f aca="false">VLOOKUP(Table1[[#This Row],[Quantität meiner Beiträge (auch schriftlich) (50 %)]],Tabelle2!$A$8:$B$12,2,FALSE())</f>
        <v>3</v>
      </c>
      <c r="E17" s="18" t="n">
        <f aca="false">D17*$E$1</f>
        <v>1.05</v>
      </c>
      <c r="F17" s="17" t="n">
        <f aca="false">VLOOKUP(Table1[[#This Row],[Einzel-, Partner- und Gruppenarbeiten (30 %)2]],Tabelle2!$A$15:$B$19,2,FALSE())</f>
        <v>3</v>
      </c>
      <c r="G17" s="18" t="n">
        <f aca="false">F17*$G$1</f>
        <v>0.9</v>
      </c>
      <c r="H17" s="19" t="n">
        <f aca="false">C17+E17+G17</f>
        <v>3</v>
      </c>
      <c r="I17" s="20" t="n">
        <f aca="false">VLOOKUP(H17,Tabelle2!$A$23:$B$38,2,TRUE())</f>
        <v>8</v>
      </c>
      <c r="J17" s="21" t="str">
        <f aca="false">IF(Table1[[#This Row],[Ich schätze mich - abweichend von den Fragen oben - so ein:]]=0,I17,Table1[[#This Row],[Ich schätze mich - abweichend von den Fragen oben - so ein:]])</f>
        <v>9</v>
      </c>
      <c r="K17" s="22" t="n">
        <f aca="false">I17-J17</f>
        <v>-1</v>
      </c>
      <c r="L17" s="23" t="n">
        <v>8</v>
      </c>
      <c r="M17" s="22" t="str">
        <f aca="false">IF(L17-J17=0,"gar nicht",IF(L17-J17&lt;0,CONCATENATE("zu Ihren Ungunsten ",(L17-J17)," Pkt."),CONCATENATE("zu Ihren Gunsten ",ABS(L17-J17), " Pkt.")))</f>
        <v>zu Ihren Ungunsten -1 Pkt.</v>
      </c>
      <c r="N17" s="24" t="str">
        <f aca="false">IF(K17=0, "", CONCATENATE("Davon abweichend sehen Sie sich selbst bei ", J17, " Pkt."))</f>
        <v>Davon abweichend sehen Sie sich selbst bei 9 Pkt.</v>
      </c>
    </row>
    <row r="18" s="16" customFormat="true" ht="13.8" hidden="false" customHeight="false" outlineLevel="0" collapsed="false">
      <c r="A18" s="16" t="str">
        <f aca="false">Rohdaten!E18</f>
        <v>Emil Engelhardt</v>
      </c>
      <c r="B18" s="17" t="n">
        <f aca="false">VLOOKUP(Table1[[#This Row],[Qualität meiner Beiträge (auch schriftlich) (50 %)]],Tabelle2!$A$1:$B$5,2,FALSE())</f>
        <v>2</v>
      </c>
      <c r="C18" s="18" t="n">
        <f aca="false">B18*$C$1</f>
        <v>0.7</v>
      </c>
      <c r="D18" s="17" t="n">
        <f aca="false">VLOOKUP(Table1[[#This Row],[Quantität meiner Beiträge (auch schriftlich) (50 %)]],Tabelle2!$A$8:$B$12,2,FALSE())</f>
        <v>4</v>
      </c>
      <c r="E18" s="18" t="n">
        <f aca="false">D18*$E$1</f>
        <v>1.4</v>
      </c>
      <c r="F18" s="17" t="n">
        <f aca="false">VLOOKUP(Table1[[#This Row],[Einzel-, Partner- und Gruppenarbeiten (30 %)2]],Tabelle2!$A$15:$B$19,2,FALSE())</f>
        <v>3</v>
      </c>
      <c r="G18" s="18" t="n">
        <f aca="false">F18*$G$1</f>
        <v>0.9</v>
      </c>
      <c r="H18" s="19" t="n">
        <f aca="false">C18+E18+G18</f>
        <v>3</v>
      </c>
      <c r="I18" s="20" t="n">
        <f aca="false">VLOOKUP(H18,Tabelle2!$A$23:$B$38,2,TRUE())</f>
        <v>8</v>
      </c>
      <c r="J18" s="21" t="str">
        <f aca="false">IF(Table1[[#This Row],[Ich schätze mich - abweichend von den Fragen oben - so ein:]]=0,I18,Table1[[#This Row],[Ich schätze mich - abweichend von den Fragen oben - so ein:]])</f>
        <v>7</v>
      </c>
      <c r="K18" s="22" t="n">
        <f aca="false">I18-J18</f>
        <v>1</v>
      </c>
      <c r="L18" s="23" t="n">
        <v>7</v>
      </c>
      <c r="M18" s="22" t="str">
        <f aca="false">IF(L18-J18=0,"gar nicht",IF(L18-J18&lt;0,CONCATENATE("zu Ihren Ungunsten ",(L18-J18)," Pkt."),CONCATENATE("zu Ihren Gunsten ",ABS(L18-J18), " Pkt.")))</f>
        <v>gar nicht</v>
      </c>
      <c r="N18" s="24" t="str">
        <f aca="false">IF(K18=0, "", CONCATENATE("Davon abweichend sehen Sie sich selbst bei ", J18, " Pkt."))</f>
        <v>Davon abweichend sehen Sie sich selbst bei 7 Pkt.</v>
      </c>
    </row>
    <row r="19" s="16" customFormat="true" ht="13.8" hidden="false" customHeight="false" outlineLevel="0" collapsed="false">
      <c r="A19" s="16" t="str">
        <f aca="false">Rohdaten!E19</f>
        <v>Emma Koll</v>
      </c>
      <c r="B19" s="17" t="n">
        <f aca="false">VLOOKUP(Table1[[#This Row],[Qualität meiner Beiträge (auch schriftlich) (50 %)]],Tabelle2!$A$1:$B$5,2,FALSE())</f>
        <v>3</v>
      </c>
      <c r="C19" s="18" t="n">
        <f aca="false">B19*$C$1</f>
        <v>1.05</v>
      </c>
      <c r="D19" s="17" t="n">
        <f aca="false">VLOOKUP(Table1[[#This Row],[Quantität meiner Beiträge (auch schriftlich) (50 %)]],Tabelle2!$A$8:$B$12,2,FALSE())</f>
        <v>4</v>
      </c>
      <c r="E19" s="18" t="n">
        <f aca="false">D19*$E$1</f>
        <v>1.4</v>
      </c>
      <c r="F19" s="17" t="n">
        <f aca="false">VLOOKUP(Table1[[#This Row],[Einzel-, Partner- und Gruppenarbeiten (30 %)2]],Tabelle2!$A$15:$B$19,2,FALSE())</f>
        <v>2</v>
      </c>
      <c r="G19" s="18" t="n">
        <f aca="false">F19*$G$1</f>
        <v>0.6</v>
      </c>
      <c r="H19" s="19" t="n">
        <f aca="false">C19+E19+G19</f>
        <v>3.05</v>
      </c>
      <c r="I19" s="20" t="n">
        <f aca="false">VLOOKUP(H19,Tabelle2!$A$23:$B$38,2,TRUE())</f>
        <v>8</v>
      </c>
      <c r="J19" s="21" t="n">
        <f aca="false">IF(Table1[[#This Row],[Ich schätze mich - abweichend von den Fragen oben - so ein:]]=0,I19,Table1[[#This Row],[Ich schätze mich - abweichend von den Fragen oben - so ein:]])</f>
        <v>8</v>
      </c>
      <c r="K19" s="22" t="n">
        <f aca="false">I19-J19</f>
        <v>0</v>
      </c>
      <c r="L19" s="23" t="n">
        <v>9</v>
      </c>
      <c r="M19" s="22" t="str">
        <f aca="false">IF(L19-J19=0,"gar nicht",IF(L19-J19&lt;0,CONCATENATE("zu Ihren Ungunsten ",(L19-J19)," Pkt."),CONCATENATE("zu Ihren Gunsten ",ABS(L19-J19), " Pkt.")))</f>
        <v>zu Ihren Gunsten 1 Pkt.</v>
      </c>
      <c r="N19" s="24" t="str">
        <f aca="false">IF(K19=0, "", CONCATENATE("Davon abweichend sehen Sie sich selbst bei ", J19, " Pkt."))</f>
        <v/>
      </c>
    </row>
    <row r="20" s="16" customFormat="true" ht="13.8" hidden="false" customHeight="false" outlineLevel="0" collapsed="false">
      <c r="A20" s="16" t="str">
        <f aca="false">Rohdaten!E20</f>
        <v>Conny Wendt</v>
      </c>
      <c r="B20" s="17" t="n">
        <f aca="false">VLOOKUP(Table1[[#This Row],[Qualität meiner Beiträge (auch schriftlich) (50 %)]],Tabelle2!$A$1:$B$5,2,FALSE())</f>
        <v>3</v>
      </c>
      <c r="C20" s="18" t="n">
        <f aca="false">B20*$C$1</f>
        <v>1.05</v>
      </c>
      <c r="D20" s="17" t="n">
        <f aca="false">VLOOKUP(Table1[[#This Row],[Quantität meiner Beiträge (auch schriftlich) (50 %)]],Tabelle2!$A$8:$B$12,2,FALSE())</f>
        <v>4</v>
      </c>
      <c r="E20" s="18" t="n">
        <f aca="false">D20*$E$1</f>
        <v>1.4</v>
      </c>
      <c r="F20" s="17" t="n">
        <f aca="false">VLOOKUP(Table1[[#This Row],[Einzel-, Partner- und Gruppenarbeiten (30 %)2]],Tabelle2!$A$15:$B$19,2,FALSE())</f>
        <v>3</v>
      </c>
      <c r="G20" s="18" t="n">
        <f aca="false">F20*$G$1</f>
        <v>0.9</v>
      </c>
      <c r="H20" s="19" t="n">
        <f aca="false">C20+E20+G20</f>
        <v>3.35</v>
      </c>
      <c r="I20" s="20" t="n">
        <f aca="false">VLOOKUP(H20,Tabelle2!$A$23:$B$38,2,TRUE())</f>
        <v>7</v>
      </c>
      <c r="J20" s="21" t="str">
        <f aca="false">IF(Table1[[#This Row],[Ich schätze mich - abweichend von den Fragen oben - so ein:]]=0,I20,Table1[[#This Row],[Ich schätze mich - abweichend von den Fragen oben - so ein:]])</f>
        <v>6</v>
      </c>
      <c r="K20" s="22" t="n">
        <f aca="false">I20-J20</f>
        <v>1</v>
      </c>
      <c r="L20" s="23" t="n">
        <v>7</v>
      </c>
      <c r="M20" s="22" t="str">
        <f aca="false">IF(L20-J20=0,"gar nicht",IF(L20-J20&lt;0,CONCATENATE("zu Ihren Ungunsten ",(L20-J20)," Pkt."),CONCATENATE("zu Ihren Gunsten ",ABS(L20-J20), " Pkt.")))</f>
        <v>zu Ihren Gunsten 1 Pkt.</v>
      </c>
      <c r="N20" s="24" t="str">
        <f aca="false">IF(K20=0, "", CONCATENATE("Davon abweichend sehen Sie sich selbst bei ", J20, " Pkt."))</f>
        <v>Davon abweichend sehen Sie sich selbst bei 6 Pkt.</v>
      </c>
    </row>
    <row r="21" s="16" customFormat="true" ht="13.8" hidden="false" customHeight="false" outlineLevel="0" collapsed="false">
      <c r="A21" s="16" t="n">
        <f aca="false">Rohdaten!E21</f>
        <v>0</v>
      </c>
      <c r="B21" s="17" t="e">
        <f aca="false">VLOOKUP(Table1[[#This Row],[Qualität meiner Beiträge (auch schriftlich) (50 %)]],Tabelle2!$A$1:$B$5,2,FALSE())</f>
        <v>#N/A</v>
      </c>
      <c r="C21" s="18" t="e">
        <f aca="false">B21*$C$1</f>
        <v>#N/A</v>
      </c>
      <c r="D21" s="17" t="e">
        <f aca="false">VLOOKUP(Table1[[#This Row],[Quantität meiner Beiträge (auch schriftlich) (50 %)]],Tabelle2!$A$8:$B$12,2,FALSE())</f>
        <v>#N/A</v>
      </c>
      <c r="E21" s="18" t="e">
        <f aca="false">D21*$E$1</f>
        <v>#N/A</v>
      </c>
      <c r="F21" s="17" t="e">
        <f aca="false">VLOOKUP(Table1[[#This Row],[Einzel-, Partner- und Gruppenarbeiten (30 %)2]],Tabelle2!$A$15:$B$19,2,FALSE())</f>
        <v>#N/A</v>
      </c>
      <c r="G21" s="18" t="e">
        <f aca="false">F21*$G$1</f>
        <v>#N/A</v>
      </c>
      <c r="H21" s="19" t="e">
        <f aca="false">C21+E21+G21</f>
        <v>#N/A</v>
      </c>
      <c r="I21" s="20" t="e">
        <f aca="false">VLOOKUP(H21,Tabelle2!$A$23:$B$38,2,TRUE())</f>
        <v>#N/A</v>
      </c>
      <c r="J21" s="21" t="e">
        <f aca="false">IF(Table1[[#This Row],[Ich schätze mich - abweichend von den Fragen oben - so ein:]]=0,I21,Table1[[#This Row],[Ich schätze mich - abweichend von den Fragen oben - so ein:]])</f>
        <v>#N/A</v>
      </c>
      <c r="K21" s="22" t="e">
        <f aca="false">I21-J21</f>
        <v>#N/A</v>
      </c>
      <c r="L21" s="23"/>
      <c r="M21" s="22" t="e">
        <f aca="false">IF(L21-J21=0,"gar nicht",IF(L21-J21&lt;0,CONCATENATE("zu Ihren Ungunsten ",(L21-J21)," Pkt."),CONCATENATE("zu Ihren Gunsten ",ABS(L21-J21), " Pkt.")))</f>
        <v>#N/A</v>
      </c>
      <c r="N21" s="24" t="e">
        <f aca="false">IF(K21=0, "", CONCATENATE("Davon abweichend sehen Sie sich selbst bei ", J21, " Pkt."))</f>
        <v>#N/A</v>
      </c>
    </row>
    <row r="22" s="16" customFormat="true" ht="13.8" hidden="false" customHeight="false" outlineLevel="0" collapsed="false">
      <c r="A22" s="16" t="str">
        <f aca="false">Rohdaten!E22</f>
        <v>Laura Jürgensen</v>
      </c>
      <c r="B22" s="17" t="n">
        <f aca="false">VLOOKUP(Table1[[#This Row],[Qualität meiner Beiträge (auch schriftlich) (50 %)]],Tabelle2!$A$1:$B$5,2,FALSE())</f>
        <v>3</v>
      </c>
      <c r="C22" s="18" t="n">
        <f aca="false">B22*$C$1</f>
        <v>1.05</v>
      </c>
      <c r="D22" s="17" t="n">
        <f aca="false">VLOOKUP(Table1[[#This Row],[Quantität meiner Beiträge (auch schriftlich) (50 %)]],Tabelle2!$A$8:$B$12,2,FALSE())</f>
        <v>4</v>
      </c>
      <c r="E22" s="18" t="n">
        <f aca="false">D22*$E$1</f>
        <v>1.4</v>
      </c>
      <c r="F22" s="17" t="n">
        <f aca="false">VLOOKUP(Table1[[#This Row],[Einzel-, Partner- und Gruppenarbeiten (30 %)2]],Tabelle2!$A$15:$B$19,2,FALSE())</f>
        <v>3</v>
      </c>
      <c r="G22" s="18" t="n">
        <f aca="false">F22*$G$1</f>
        <v>0.9</v>
      </c>
      <c r="H22" s="19" t="n">
        <f aca="false">C22+E22+G22</f>
        <v>3.35</v>
      </c>
      <c r="I22" s="20" t="n">
        <f aca="false">VLOOKUP(H22,Tabelle2!$A$23:$B$38,2,TRUE())</f>
        <v>7</v>
      </c>
      <c r="J22" s="21" t="str">
        <f aca="false">IF(Table1[[#This Row],[Ich schätze mich - abweichend von den Fragen oben - so ein:]]=0,I22,Table1[[#This Row],[Ich schätze mich - abweichend von den Fragen oben - so ein:]])</f>
        <v>7</v>
      </c>
      <c r="K22" s="22" t="n">
        <f aca="false">I22-J22</f>
        <v>0</v>
      </c>
      <c r="L22" s="23" t="n">
        <v>8</v>
      </c>
      <c r="M22" s="22" t="str">
        <f aca="false">IF(L22-J22=0,"gar nicht",IF(L22-J22&lt;0,CONCATENATE("zu Ihren Ungunsten ",(L22-J22)," Pkt."),CONCATENATE("zu Ihren Gunsten ",ABS(L22-J22), " Pkt.")))</f>
        <v>zu Ihren Gunsten 1 Pkt.</v>
      </c>
      <c r="N22" s="24" t="str">
        <f aca="false">IF(K22=0, "", CONCATENATE("Davon abweichend sehen Sie sich selbst bei ", J22, " Pkt."))</f>
        <v/>
      </c>
    </row>
    <row r="23" s="16" customFormat="true" ht="13.8" hidden="false" customHeight="false" outlineLevel="0" collapsed="false">
      <c r="A23" s="16" t="str">
        <f aca="false">Rohdaten!E23</f>
        <v>Lisa Jette Steinberg</v>
      </c>
      <c r="B23" s="17" t="n">
        <f aca="false">VLOOKUP(Table1[[#This Row],[Qualität meiner Beiträge (auch schriftlich) (50 %)]],Tabelle2!$A$1:$B$5,2,FALSE())</f>
        <v>2</v>
      </c>
      <c r="C23" s="18" t="n">
        <f aca="false">B23*$C$1</f>
        <v>0.7</v>
      </c>
      <c r="D23" s="17" t="n">
        <f aca="false">VLOOKUP(Table1[[#This Row],[Quantität meiner Beiträge (auch schriftlich) (50 %)]],Tabelle2!$A$8:$B$12,2,FALSE())</f>
        <v>1</v>
      </c>
      <c r="E23" s="18" t="n">
        <f aca="false">D23*$E$1</f>
        <v>0.35</v>
      </c>
      <c r="F23" s="17" t="n">
        <f aca="false">VLOOKUP(Table1[[#This Row],[Einzel-, Partner- und Gruppenarbeiten (30 %)2]],Tabelle2!$A$15:$B$19,2,FALSE())</f>
        <v>1</v>
      </c>
      <c r="G23" s="18" t="n">
        <f aca="false">F23*$G$1</f>
        <v>0.3</v>
      </c>
      <c r="H23" s="19" t="n">
        <f aca="false">C23+E23+G23</f>
        <v>1.35</v>
      </c>
      <c r="I23" s="20" t="n">
        <f aca="false">VLOOKUP(H23,Tabelle2!$A$23:$B$38,2,TRUE())</f>
        <v>13</v>
      </c>
      <c r="J23" s="21" t="str">
        <f aca="false">IF(Table1[[#This Row],[Ich schätze mich - abweichend von den Fragen oben - so ein:]]=0,I23,Table1[[#This Row],[Ich schätze mich - abweichend von den Fragen oben - so ein:]])</f>
        <v>12</v>
      </c>
      <c r="K23" s="22" t="n">
        <f aca="false">I23-J23</f>
        <v>1</v>
      </c>
      <c r="L23" s="23" t="n">
        <v>13</v>
      </c>
      <c r="M23" s="22" t="str">
        <f aca="false">IF(L23-J23=0,"gar nicht",IF(L23-J23&lt;0,CONCATENATE("zu Ihren Ungunsten ",(L23-J23)," Pkt."),CONCATENATE("zu Ihren Gunsten ",ABS(L23-J23), " Pkt.")))</f>
        <v>zu Ihren Gunsten 1 Pkt.</v>
      </c>
      <c r="N23" s="24" t="str">
        <f aca="false">IF(K23=0, "", CONCATENATE("Davon abweichend sehen Sie sich selbst bei ", J23, " Pkt."))</f>
        <v>Davon abweichend sehen Sie sich selbst bei 12 Pkt.</v>
      </c>
    </row>
    <row r="24" s="16" customFormat="true" ht="13.8" hidden="false" customHeight="false" outlineLevel="0" collapsed="false">
      <c r="A24" s="16" t="str">
        <f aca="false">Rohdaten!E24</f>
        <v>Sarah Hein</v>
      </c>
      <c r="B24" s="17" t="n">
        <f aca="false">VLOOKUP(Table1[[#This Row],[Qualität meiner Beiträge (auch schriftlich) (50 %)]],Tabelle2!$A$1:$B$5,2,FALSE())</f>
        <v>3</v>
      </c>
      <c r="C24" s="18" t="n">
        <f aca="false">B24*$C$1</f>
        <v>1.05</v>
      </c>
      <c r="D24" s="17" t="n">
        <f aca="false">VLOOKUP(Table1[[#This Row],[Quantität meiner Beiträge (auch schriftlich) (50 %)]],Tabelle2!$A$8:$B$12,2,FALSE())</f>
        <v>4</v>
      </c>
      <c r="E24" s="18" t="n">
        <f aca="false">D24*$E$1</f>
        <v>1.4</v>
      </c>
      <c r="F24" s="17" t="n">
        <f aca="false">VLOOKUP(Table1[[#This Row],[Einzel-, Partner- und Gruppenarbeiten (30 %)2]],Tabelle2!$A$15:$B$19,2,FALSE())</f>
        <v>2</v>
      </c>
      <c r="G24" s="18" t="n">
        <f aca="false">F24*$G$1</f>
        <v>0.6</v>
      </c>
      <c r="H24" s="19" t="n">
        <f aca="false">C24+E24+G24</f>
        <v>3.05</v>
      </c>
      <c r="I24" s="20" t="n">
        <f aca="false">VLOOKUP(H24,Tabelle2!$A$23:$B$38,2,TRUE())</f>
        <v>8</v>
      </c>
      <c r="J24" s="21" t="str">
        <f aca="false">IF(Table1[[#This Row],[Ich schätze mich - abweichend von den Fragen oben - so ein:]]=0,I24,Table1[[#This Row],[Ich schätze mich - abweichend von den Fragen oben - so ein:]])</f>
        <v>6</v>
      </c>
      <c r="K24" s="22" t="n">
        <f aca="false">I24-J24</f>
        <v>2</v>
      </c>
      <c r="L24" s="23" t="n">
        <v>7</v>
      </c>
      <c r="M24" s="22" t="str">
        <f aca="false">IF(L24-J24=0,"gar nicht",IF(L24-J24&lt;0,CONCATENATE("zu Ihren Ungunsten ",(L24-J24)," Pkt."),CONCATENATE("zu Ihren Gunsten ",ABS(L24-J24), " Pkt.")))</f>
        <v>zu Ihren Gunsten 1 Pkt.</v>
      </c>
      <c r="N24" s="24" t="str">
        <f aca="false">IF(K24=0, "", CONCATENATE("Davon abweichend sehen Sie sich selbst bei ", J24, " Pkt."))</f>
        <v>Davon abweichend sehen Sie sich selbst bei 6 Pkt.</v>
      </c>
    </row>
    <row r="25" s="16" customFormat="true" ht="13.8" hidden="false" customHeight="false" outlineLevel="0" collapsed="false">
      <c r="A25" s="16" t="str">
        <f aca="false">Rohdaten!E25</f>
        <v>Yorrick Pohl</v>
      </c>
      <c r="B25" s="17" t="n">
        <f aca="false">VLOOKUP(Table1[[#This Row],[Qualität meiner Beiträge (auch schriftlich) (50 %)]],Tabelle2!$A$1:$B$5,2,FALSE())</f>
        <v>1</v>
      </c>
      <c r="C25" s="18" t="n">
        <f aca="false">B25*$C$1</f>
        <v>0.35</v>
      </c>
      <c r="D25" s="17" t="n">
        <f aca="false">VLOOKUP(Table1[[#This Row],[Quantität meiner Beiträge (auch schriftlich) (50 %)]],Tabelle2!$A$8:$B$12,2,FALSE())</f>
        <v>2</v>
      </c>
      <c r="E25" s="18" t="n">
        <f aca="false">D25*$E$1</f>
        <v>0.7</v>
      </c>
      <c r="F25" s="17" t="n">
        <f aca="false">VLOOKUP(Table1[[#This Row],[Einzel-, Partner- und Gruppenarbeiten (30 %)2]],Tabelle2!$A$15:$B$19,2,FALSE())</f>
        <v>1</v>
      </c>
      <c r="G25" s="18" t="n">
        <f aca="false">F25*$G$1</f>
        <v>0.3</v>
      </c>
      <c r="H25" s="19" t="n">
        <f aca="false">C25+E25+G25</f>
        <v>1.35</v>
      </c>
      <c r="I25" s="20" t="n">
        <f aca="false">VLOOKUP(H25,Tabelle2!$A$23:$B$38,2,TRUE())</f>
        <v>13</v>
      </c>
      <c r="J25" s="22" t="str">
        <f aca="false">IF(Table1[[#This Row],[Ich schätze mich - abweichend von den Fragen oben - so ein:]]=0,I25,Table1[[#This Row],[Ich schätze mich - abweichend von den Fragen oben - so ein:]])</f>
        <v>14</v>
      </c>
      <c r="K25" s="22" t="n">
        <f aca="false">I25-J25</f>
        <v>-1</v>
      </c>
      <c r="L25" s="23" t="n">
        <v>13</v>
      </c>
      <c r="M25" s="22" t="str">
        <f aca="false">IF(L25-J25=0,"gar nicht",IF(L25-J25&lt;0,CONCATENATE("zu Ihren Ungunsten ",(L25-J25)," Pkt."),CONCATENATE("zu Ihren Gunsten ",ABS(L25-J25), " Pkt.")))</f>
        <v>zu Ihren Ungunsten -1 Pkt.</v>
      </c>
      <c r="N25" s="24" t="str">
        <f aca="false">IF(K25=0, "", CONCATENATE("Davon abweichend sehen Sie sich selbst bei ", J25, " Pkt."))</f>
        <v>Davon abweichend sehen Sie sich selbst bei 14 Pkt.</v>
      </c>
    </row>
    <row r="26" s="16" customFormat="true" ht="13.8" hidden="false" customHeight="false" outlineLevel="0" collapsed="false">
      <c r="A26" s="16" t="str">
        <f aca="false">Rohdaten!E26</f>
        <v>Marvin Poll</v>
      </c>
      <c r="B26" s="17" t="n">
        <f aca="false">VLOOKUP(Table1[[#This Row],[Qualität meiner Beiträge (auch schriftlich) (50 %)]],Tabelle2!$A$1:$B$5,2,FALSE())</f>
        <v>2</v>
      </c>
      <c r="C26" s="18" t="n">
        <f aca="false">B26*$C$1</f>
        <v>0.7</v>
      </c>
      <c r="D26" s="17" t="n">
        <f aca="false">VLOOKUP(Table1[[#This Row],[Quantität meiner Beiträge (auch schriftlich) (50 %)]],Tabelle2!$A$8:$B$12,2,FALSE())</f>
        <v>2</v>
      </c>
      <c r="E26" s="18" t="n">
        <f aca="false">D26*$E$1</f>
        <v>0.7</v>
      </c>
      <c r="F26" s="17" t="n">
        <f aca="false">VLOOKUP(Table1[[#This Row],[Einzel-, Partner- und Gruppenarbeiten (30 %)2]],Tabelle2!$A$15:$B$19,2,FALSE())</f>
        <v>2</v>
      </c>
      <c r="G26" s="18" t="n">
        <f aca="false">F26*$G$1</f>
        <v>0.6</v>
      </c>
      <c r="H26" s="19" t="n">
        <f aca="false">C26+E26+G26</f>
        <v>2</v>
      </c>
      <c r="I26" s="20" t="n">
        <f aca="false">VLOOKUP(H26,Tabelle2!$A$23:$B$38,2,TRUE())</f>
        <v>11</v>
      </c>
      <c r="J26" s="21" t="str">
        <f aca="false">IF(Table1[[#This Row],[Ich schätze mich - abweichend von den Fragen oben - so ein:]]=0,I26,Table1[[#This Row],[Ich schätze mich - abweichend von den Fragen oben - so ein:]])</f>
        <v>13</v>
      </c>
      <c r="K26" s="22" t="n">
        <f aca="false">I26-J26</f>
        <v>-2</v>
      </c>
      <c r="L26" s="23" t="n">
        <v>13</v>
      </c>
      <c r="M26" s="22" t="str">
        <f aca="false">IF(L26-J26=0,"gar nicht",IF(L26-J26&lt;0,CONCATENATE("zu Ihren Ungunsten ",(L26-J26)," Pkt."),CONCATENATE("zu Ihren Gunsten ",ABS(L26-J26), " Pkt.")))</f>
        <v>gar nicht</v>
      </c>
      <c r="N26" s="24" t="str">
        <f aca="false">IF(K26=0, "", CONCATENATE("Davon abweichend sehen Sie sich selbst bei ", J26, " Pkt."))</f>
        <v>Davon abweichend sehen Sie sich selbst bei 13 Pkt.</v>
      </c>
    </row>
    <row r="27" s="16" customFormat="true" ht="13.8" hidden="false" customHeight="false" outlineLevel="0" collapsed="false">
      <c r="A27" s="16" t="str">
        <f aca="false">Rohdaten!E27</f>
        <v>Maite Stephan</v>
      </c>
      <c r="B27" s="17" t="n">
        <f aca="false">VLOOKUP(Table1[[#This Row],[Qualität meiner Beiträge (auch schriftlich) (50 %)]],Tabelle2!$A$1:$B$5,2,FALSE())</f>
        <v>3</v>
      </c>
      <c r="C27" s="18" t="n">
        <f aca="false">B27*$C$1</f>
        <v>1.05</v>
      </c>
      <c r="D27" s="17" t="n">
        <f aca="false">VLOOKUP(Table1[[#This Row],[Quantität meiner Beiträge (auch schriftlich) (50 %)]],Tabelle2!$A$8:$B$12,2,FALSE())</f>
        <v>4</v>
      </c>
      <c r="E27" s="18" t="n">
        <f aca="false">D27*$E$1</f>
        <v>1.4</v>
      </c>
      <c r="F27" s="17" t="n">
        <f aca="false">VLOOKUP(Table1[[#This Row],[Einzel-, Partner- und Gruppenarbeiten (30 %)2]],Tabelle2!$A$15:$B$19,2,FALSE())</f>
        <v>2</v>
      </c>
      <c r="G27" s="18" t="n">
        <f aca="false">F27*$G$1</f>
        <v>0.6</v>
      </c>
      <c r="H27" s="19" t="n">
        <f aca="false">C27+E27+G27</f>
        <v>3.05</v>
      </c>
      <c r="I27" s="20" t="n">
        <f aca="false">VLOOKUP(H27,Tabelle2!$A$23:$B$38,2,TRUE())</f>
        <v>8</v>
      </c>
      <c r="J27" s="21" t="str">
        <f aca="false">IF(Table1[[#This Row],[Ich schätze mich - abweichend von den Fragen oben - so ein:]]=0,I27,Table1[[#This Row],[Ich schätze mich - abweichend von den Fragen oben - so ein:]])</f>
        <v>8</v>
      </c>
      <c r="K27" s="22" t="n">
        <f aca="false">I27-J27</f>
        <v>0</v>
      </c>
      <c r="L27" s="23" t="n">
        <v>8</v>
      </c>
      <c r="M27" s="22" t="str">
        <f aca="false">IF(L27-J27=0,"gar nicht",IF(L27-J27&lt;0,CONCATENATE("zu Ihren Ungunsten ",(L27-J27)," Pkt."),CONCATENATE("zu Ihren Gunsten ",ABS(L27-J27), " Pkt.")))</f>
        <v>gar nicht</v>
      </c>
      <c r="N27" s="24" t="str">
        <f aca="false">IF(K27=0, "", CONCATENATE("Davon abweichend sehen Sie sich selbst bei ", J27, " Pkt."))</f>
        <v/>
      </c>
    </row>
    <row r="28" s="16" customFormat="true" ht="13.8" hidden="false" customHeight="false" outlineLevel="0" collapsed="false">
      <c r="A28" s="16" t="str">
        <f aca="false">Rohdaten!E28</f>
        <v>Ben Borchers</v>
      </c>
      <c r="B28" s="17" t="n">
        <f aca="false">VLOOKUP(Table1[[#This Row],[Qualität meiner Beiträge (auch schriftlich) (50 %)]],Tabelle2!$A$1:$B$5,2,FALSE())</f>
        <v>1</v>
      </c>
      <c r="C28" s="18" t="n">
        <f aca="false">B28*$C$1</f>
        <v>0.35</v>
      </c>
      <c r="D28" s="17" t="n">
        <f aca="false">VLOOKUP(Table1[[#This Row],[Quantität meiner Beiträge (auch schriftlich) (50 %)]],Tabelle2!$A$8:$B$12,2,FALSE())</f>
        <v>1</v>
      </c>
      <c r="E28" s="18" t="n">
        <f aca="false">D28*$E$1</f>
        <v>0.35</v>
      </c>
      <c r="F28" s="17" t="n">
        <f aca="false">VLOOKUP(Table1[[#This Row],[Einzel-, Partner- und Gruppenarbeiten (30 %)2]],Tabelle2!$A$15:$B$19,2,FALSE())</f>
        <v>2</v>
      </c>
      <c r="G28" s="18" t="n">
        <f aca="false">F28*$G$1</f>
        <v>0.6</v>
      </c>
      <c r="H28" s="19" t="n">
        <f aca="false">C28+E28+G28</f>
        <v>1.3</v>
      </c>
      <c r="I28" s="20" t="n">
        <f aca="false">VLOOKUP(H28,Tabelle2!$A$23:$B$38,2,TRUE())</f>
        <v>13</v>
      </c>
      <c r="J28" s="21" t="str">
        <f aca="false">IF(Table1[[#This Row],[Ich schätze mich - abweichend von den Fragen oben - so ein:]]=0,I28,Table1[[#This Row],[Ich schätze mich - abweichend von den Fragen oben - so ein:]])</f>
        <v>14</v>
      </c>
      <c r="K28" s="22" t="n">
        <f aca="false">I28-J28</f>
        <v>-1</v>
      </c>
      <c r="L28" s="23" t="n">
        <v>14</v>
      </c>
      <c r="M28" s="22" t="str">
        <f aca="false">IF(L28-J28=0,"gar nicht",IF(L28-J28&lt;0,CONCATENATE("zu Ihren Ungunsten ",(L28-J28)," Pkt."),CONCATENATE("zu Ihren Gunsten ",ABS(L28-J28), " Pkt.")))</f>
        <v>gar nicht</v>
      </c>
      <c r="N28" s="24" t="str">
        <f aca="false">IF(K28=0, "", CONCATENATE("Davon abweichend sehen Sie sich selbst bei ", J28, " Pkt."))</f>
        <v>Davon abweichend sehen Sie sich selbst bei 14 Pkt.</v>
      </c>
    </row>
    <row r="29" s="16" customFormat="true" ht="13.8" hidden="false" customHeight="false" outlineLevel="0" collapsed="false">
      <c r="A29" s="16" t="str">
        <f aca="false">Rohdaten!E29</f>
        <v>Antonia Hofinga</v>
      </c>
      <c r="B29" s="17" t="n">
        <f aca="false">VLOOKUP(Table1[[#This Row],[Qualität meiner Beiträge (auch schriftlich) (50 %)]],Tabelle2!$A$1:$B$5,2,FALSE())</f>
        <v>3</v>
      </c>
      <c r="C29" s="18" t="n">
        <f aca="false">B29*$C$1</f>
        <v>1.05</v>
      </c>
      <c r="D29" s="17" t="n">
        <f aca="false">VLOOKUP(Table1[[#This Row],[Quantität meiner Beiträge (auch schriftlich) (50 %)]],Tabelle2!$A$8:$B$12,2,FALSE())</f>
        <v>3</v>
      </c>
      <c r="E29" s="18" t="n">
        <f aca="false">D29*$E$1</f>
        <v>1.05</v>
      </c>
      <c r="F29" s="17" t="n">
        <f aca="false">VLOOKUP(Table1[[#This Row],[Einzel-, Partner- und Gruppenarbeiten (30 %)2]],Tabelle2!$A$15:$B$19,2,FALSE())</f>
        <v>2</v>
      </c>
      <c r="G29" s="18" t="n">
        <f aca="false">F29*$G$1</f>
        <v>0.6</v>
      </c>
      <c r="H29" s="19" t="n">
        <f aca="false">C29+E29+G29</f>
        <v>2.7</v>
      </c>
      <c r="I29" s="20" t="n">
        <f aca="false">VLOOKUP(H29,Tabelle2!$A$23:$B$38,2,TRUE())</f>
        <v>9</v>
      </c>
      <c r="J29" s="22" t="n">
        <f aca="false">IF(Table1[[#This Row],[Ich schätze mich - abweichend von den Fragen oben - so ein:]]=0,I29,Table1[[#This Row],[Ich schätze mich - abweichend von den Fragen oben - so ein:]])</f>
        <v>9</v>
      </c>
      <c r="K29" s="22" t="n">
        <f aca="false">I29-J29</f>
        <v>0</v>
      </c>
      <c r="L29" s="23" t="n">
        <v>9</v>
      </c>
      <c r="M29" s="22" t="str">
        <f aca="false">IF(L29-J29=0,"gar nicht",IF(L29-J29&lt;0,CONCATENATE("zu Ihren Ungunsten ",(L29-J29)," Pkt."),CONCATENATE("zu Ihren Gunsten ",ABS(L29-J29), " Pkt.")))</f>
        <v>gar nicht</v>
      </c>
      <c r="N29" s="24" t="str">
        <f aca="false">IF(K29=0, "", CONCATENATE("Davon abweichend sehen Sie sich selbst bei ", J29, " Pkt."))</f>
        <v/>
      </c>
    </row>
    <row r="30" s="16" customFormat="true" ht="13.8" hidden="false" customHeight="false" outlineLevel="0" collapsed="false">
      <c r="A30" s="16" t="str">
        <f aca="false">Rohdaten!E30</f>
        <v>Jonah Peterwitz</v>
      </c>
      <c r="B30" s="17" t="n">
        <f aca="false">VLOOKUP(Table1[[#This Row],[Qualität meiner Beiträge (auch schriftlich) (50 %)]],Tabelle2!$A$1:$B$5,2,FALSE())</f>
        <v>3</v>
      </c>
      <c r="C30" s="18" t="n">
        <f aca="false">B30*$C$1</f>
        <v>1.05</v>
      </c>
      <c r="D30" s="17" t="n">
        <f aca="false">VLOOKUP(Table1[[#This Row],[Quantität meiner Beiträge (auch schriftlich) (50 %)]],Tabelle2!$A$8:$B$12,2,FALSE())</f>
        <v>4</v>
      </c>
      <c r="E30" s="18" t="n">
        <f aca="false">D30*$E$1</f>
        <v>1.4</v>
      </c>
      <c r="F30" s="17" t="n">
        <f aca="false">VLOOKUP(Table1[[#This Row],[Einzel-, Partner- und Gruppenarbeiten (30 %)2]],Tabelle2!$A$15:$B$19,2,FALSE())</f>
        <v>2</v>
      </c>
      <c r="G30" s="18" t="n">
        <f aca="false">F30*$G$1</f>
        <v>0.6</v>
      </c>
      <c r="H30" s="19" t="n">
        <f aca="false">C30+E30+G30</f>
        <v>3.05</v>
      </c>
      <c r="I30" s="20" t="n">
        <f aca="false">VLOOKUP(H30,Tabelle2!$A$23:$B$38,2,TRUE())</f>
        <v>8</v>
      </c>
      <c r="J30" s="21" t="str">
        <f aca="false">IF(Table1[[#This Row],[Ich schätze mich - abweichend von den Fragen oben - so ein:]]=0,I30,Table1[[#This Row],[Ich schätze mich - abweichend von den Fragen oben - so ein:]])</f>
        <v>9</v>
      </c>
      <c r="K30" s="22" t="n">
        <f aca="false">I30-J30</f>
        <v>-1</v>
      </c>
      <c r="L30" s="23" t="n">
        <v>8</v>
      </c>
      <c r="M30" s="22" t="str">
        <f aca="false">IF(L30-J30=0,"gar nicht",IF(L30-J30&lt;0,CONCATENATE("zu Ihren Ungunsten ",(L30-J30)," Pkt."),CONCATENATE("zu Ihren Gunsten ",ABS(L30-J30), " Pkt.")))</f>
        <v>zu Ihren Ungunsten -1 Pkt.</v>
      </c>
      <c r="N30" s="24" t="str">
        <f aca="false">IF(K30=0, "", CONCATENATE("Davon abweichend sehen Sie sich selbst bei ", J30, " Pkt."))</f>
        <v>Davon abweichend sehen Sie sich selbst bei 9 Pkt.</v>
      </c>
    </row>
    <row r="31" s="16" customFormat="true" ht="13.8" hidden="false" customHeight="false" outlineLevel="0" collapsed="false">
      <c r="A31" s="16" t="str">
        <f aca="false">Rohdaten!E31</f>
        <v>Lene Ketzler</v>
      </c>
      <c r="B31" s="17" t="n">
        <f aca="false">VLOOKUP(Table1[[#This Row],[Qualität meiner Beiträge (auch schriftlich) (50 %)]],Tabelle2!$A$1:$B$5,2,FALSE())</f>
        <v>1</v>
      </c>
      <c r="C31" s="18" t="n">
        <f aca="false">B31*$C$1</f>
        <v>0.35</v>
      </c>
      <c r="D31" s="17" t="n">
        <f aca="false">VLOOKUP(Table1[[#This Row],[Quantität meiner Beiträge (auch schriftlich) (50 %)]],Tabelle2!$A$8:$B$12,2,FALSE())</f>
        <v>1</v>
      </c>
      <c r="E31" s="18" t="n">
        <f aca="false">D31*$E$1</f>
        <v>0.35</v>
      </c>
      <c r="F31" s="17" t="n">
        <f aca="false">VLOOKUP(Table1[[#This Row],[Einzel-, Partner- und Gruppenarbeiten (30 %)2]],Tabelle2!$A$15:$B$19,2,FALSE())</f>
        <v>2</v>
      </c>
      <c r="G31" s="18" t="n">
        <f aca="false">F31*$G$1</f>
        <v>0.6</v>
      </c>
      <c r="H31" s="19" t="n">
        <f aca="false">C31+E31+G31</f>
        <v>1.3</v>
      </c>
      <c r="I31" s="20" t="n">
        <f aca="false">VLOOKUP(H31,Tabelle2!$A$23:$B$38,2,TRUE())</f>
        <v>13</v>
      </c>
      <c r="J31" s="21" t="str">
        <f aca="false">IF(Table1[[#This Row],[Ich schätze mich - abweichend von den Fragen oben - so ein:]]=0,I31,Table1[[#This Row],[Ich schätze mich - abweichend von den Fragen oben - so ein:]])</f>
        <v>13</v>
      </c>
      <c r="K31" s="22" t="n">
        <f aca="false">I31-J31</f>
        <v>0</v>
      </c>
      <c r="L31" s="23" t="n">
        <v>13</v>
      </c>
      <c r="M31" s="22" t="str">
        <f aca="false">IF(L31-J31=0,"gar nicht",IF(L31-J31&lt;0,CONCATENATE("zu Ihren Ungunsten ",(L31-J31)," Pkt."),CONCATENATE("zu Ihren Gunsten ",ABS(L31-J31), " Pkt.")))</f>
        <v>gar nicht</v>
      </c>
      <c r="N31" s="24" t="str">
        <f aca="false">IF(K31=0, "", CONCATENATE("Davon abweichend sehen Sie sich selbst bei ", J31, " Pkt."))</f>
        <v/>
      </c>
    </row>
    <row r="32" s="16" customFormat="true" ht="13.8" hidden="false" customHeight="false" outlineLevel="0" collapsed="false">
      <c r="A32" s="16" t="str">
        <f aca="false">Rohdaten!E32</f>
        <v>Patrick Rutinowski</v>
      </c>
      <c r="B32" s="17" t="n">
        <f aca="false">VLOOKUP(Table1[[#This Row],[Qualität meiner Beiträge (auch schriftlich) (50 %)]],Tabelle2!$A$1:$B$5,2,FALSE())</f>
        <v>2</v>
      </c>
      <c r="C32" s="18" t="n">
        <f aca="false">B32*$C$1</f>
        <v>0.7</v>
      </c>
      <c r="D32" s="17" t="n">
        <f aca="false">VLOOKUP(Table1[[#This Row],[Quantität meiner Beiträge (auch schriftlich) (50 %)]],Tabelle2!$A$8:$B$12,2,FALSE())</f>
        <v>4</v>
      </c>
      <c r="E32" s="18" t="n">
        <f aca="false">D32*$E$1</f>
        <v>1.4</v>
      </c>
      <c r="F32" s="17" t="n">
        <f aca="false">VLOOKUP(Table1[[#This Row],[Einzel-, Partner- und Gruppenarbeiten (30 %)2]],Tabelle2!$A$15:$B$19,2,FALSE())</f>
        <v>3</v>
      </c>
      <c r="G32" s="18" t="n">
        <f aca="false">F32*$G$1</f>
        <v>0.9</v>
      </c>
      <c r="H32" s="19" t="n">
        <f aca="false">C32+E32+G32</f>
        <v>3</v>
      </c>
      <c r="I32" s="20" t="n">
        <f aca="false">VLOOKUP(H32,Tabelle2!$A$23:$B$38,2,TRUE())</f>
        <v>8</v>
      </c>
      <c r="J32" s="21" t="str">
        <f aca="false">IF(Table1[[#This Row],[Ich schätze mich - abweichend von den Fragen oben - so ein:]]=0,I32,Table1[[#This Row],[Ich schätze mich - abweichend von den Fragen oben - so ein:]])</f>
        <v>9</v>
      </c>
      <c r="K32" s="22" t="n">
        <f aca="false">I32-J32</f>
        <v>-1</v>
      </c>
      <c r="L32" s="23" t="n">
        <v>8</v>
      </c>
      <c r="M32" s="22" t="str">
        <f aca="false">IF(L32-J32=0,"gar nicht",IF(L32-J32&lt;0,CONCATENATE("zu Ihren Ungunsten ",(L32-J32)," Pkt."),CONCATENATE("zu Ihren Gunsten ",ABS(L32-J32), " Pkt.")))</f>
        <v>zu Ihren Ungunsten -1 Pkt.</v>
      </c>
      <c r="N32" s="24" t="str">
        <f aca="false">IF(K32=0, "", CONCATENATE("Davon abweichend sehen Sie sich selbst bei ", J32, " Pkt."))</f>
        <v>Davon abweichend sehen Sie sich selbst bei 9 Pkt.</v>
      </c>
    </row>
    <row r="33" s="16" customFormat="true" ht="13.8" hidden="false" customHeight="false" outlineLevel="0" collapsed="false">
      <c r="A33" s="16" t="str">
        <f aca="false">Rohdaten!E33</f>
        <v>Melissa Schnierda</v>
      </c>
      <c r="B33" s="17" t="n">
        <f aca="false">VLOOKUP(Table1[[#This Row],[Qualität meiner Beiträge (auch schriftlich) (50 %)]],Tabelle2!$A$1:$B$5,2,FALSE())</f>
        <v>3</v>
      </c>
      <c r="C33" s="18" t="n">
        <f aca="false">B33*$C$1</f>
        <v>1.05</v>
      </c>
      <c r="D33" s="17" t="n">
        <f aca="false">VLOOKUP(Table1[[#This Row],[Quantität meiner Beiträge (auch schriftlich) (50 %)]],Tabelle2!$A$8:$B$12,2,FALSE())</f>
        <v>4</v>
      </c>
      <c r="E33" s="18" t="n">
        <f aca="false">D33*$E$1</f>
        <v>1.4</v>
      </c>
      <c r="F33" s="17" t="n">
        <f aca="false">VLOOKUP(Table1[[#This Row],[Einzel-, Partner- und Gruppenarbeiten (30 %)2]],Tabelle2!$A$15:$B$19,2,FALSE())</f>
        <v>1</v>
      </c>
      <c r="G33" s="18" t="n">
        <f aca="false">F33*$G$1</f>
        <v>0.3</v>
      </c>
      <c r="H33" s="19" t="n">
        <f aca="false">C33+E33+G33</f>
        <v>2.75</v>
      </c>
      <c r="I33" s="20" t="n">
        <f aca="false">VLOOKUP(H33,Tabelle2!$A$23:$B$38,2,TRUE())</f>
        <v>9</v>
      </c>
      <c r="J33" s="21" t="str">
        <f aca="false">IF(Table1[[#This Row],[Ich schätze mich - abweichend von den Fragen oben - so ein:]]=0,I33,Table1[[#This Row],[Ich schätze mich - abweichend von den Fragen oben - so ein:]])</f>
        <v>9</v>
      </c>
      <c r="K33" s="22" t="n">
        <f aca="false">I33-J33</f>
        <v>0</v>
      </c>
      <c r="L33" s="23" t="n">
        <v>9</v>
      </c>
      <c r="M33" s="22" t="str">
        <f aca="false">IF(L33-J33=0,"gar nicht",IF(L33-J33&lt;0,CONCATENATE("zu Ihren Ungunsten ",(L33-J33)," Pkt."),CONCATENATE("zu Ihren Gunsten ",ABS(L33-J33), " Pkt.")))</f>
        <v>gar nicht</v>
      </c>
      <c r="N33" s="24" t="str">
        <f aca="false">IF(K33=0, "", CONCATENATE("Davon abweichend sehen Sie sich selbst bei ", J33, " Pkt."))</f>
        <v/>
      </c>
    </row>
    <row r="34" s="16" customFormat="true" ht="13.8" hidden="false" customHeight="false" outlineLevel="0" collapsed="false">
      <c r="A34" s="16" t="str">
        <f aca="false">Rohdaten!E34</f>
        <v>Kjara Guse</v>
      </c>
      <c r="B34" s="17" t="n">
        <f aca="false">VLOOKUP(Table1[[#This Row],[Qualität meiner Beiträge (auch schriftlich) (50 %)]],Tabelle2!$A$1:$B$5,2,FALSE())</f>
        <v>3</v>
      </c>
      <c r="C34" s="18" t="n">
        <f aca="false">B34*$C$1</f>
        <v>1.05</v>
      </c>
      <c r="D34" s="17" t="n">
        <f aca="false">VLOOKUP(Table1[[#This Row],[Quantität meiner Beiträge (auch schriftlich) (50 %)]],Tabelle2!$A$8:$B$12,2,FALSE())</f>
        <v>4</v>
      </c>
      <c r="E34" s="18" t="n">
        <f aca="false">D34*$E$1</f>
        <v>1.4</v>
      </c>
      <c r="F34" s="17" t="n">
        <f aca="false">VLOOKUP(Table1[[#This Row],[Einzel-, Partner- und Gruppenarbeiten (30 %)2]],Tabelle2!$A$15:$B$19,2,FALSE())</f>
        <v>1</v>
      </c>
      <c r="G34" s="18" t="n">
        <f aca="false">F34*$G$1</f>
        <v>0.3</v>
      </c>
      <c r="H34" s="19" t="n">
        <f aca="false">C34+E34+G34</f>
        <v>2.75</v>
      </c>
      <c r="I34" s="20" t="n">
        <f aca="false">VLOOKUP(H34,Tabelle2!$A$23:$B$38,2,TRUE())</f>
        <v>9</v>
      </c>
      <c r="J34" s="21" t="str">
        <f aca="false">IF(Table1[[#This Row],[Ich schätze mich - abweichend von den Fragen oben - so ein:]]=0,I34,Table1[[#This Row],[Ich schätze mich - abweichend von den Fragen oben - so ein:]])</f>
        <v>7</v>
      </c>
      <c r="K34" s="22" t="n">
        <f aca="false">I34-J34</f>
        <v>2</v>
      </c>
      <c r="L34" s="23" t="n">
        <v>9</v>
      </c>
      <c r="M34" s="22" t="str">
        <f aca="false">IF(L34-J34=0,"gar nicht",IF(L34-J34&lt;0,CONCATENATE("zu Ihren Ungunsten ",(L34-J34)," Pkt."),CONCATENATE("zu Ihren Gunsten ",ABS(L34-J34), " Pkt.")))</f>
        <v>zu Ihren Gunsten 2 Pkt.</v>
      </c>
      <c r="N34" s="24" t="str">
        <f aca="false">IF(K34=0, "", CONCATENATE("Davon abweichend sehen Sie sich selbst bei ", J34, " Pkt."))</f>
        <v>Davon abweichend sehen Sie sich selbst bei 7 Pkt.</v>
      </c>
    </row>
    <row r="35" s="16" customFormat="true" ht="13.8" hidden="false" customHeight="false" outlineLevel="0" collapsed="false">
      <c r="A35" s="16" t="str">
        <f aca="false">Rohdaten!E35</f>
        <v>Sophie Schöpf</v>
      </c>
      <c r="B35" s="17" t="n">
        <f aca="false">VLOOKUP(Table1[[#This Row],[Qualität meiner Beiträge (auch schriftlich) (50 %)]],Tabelle2!$A$1:$B$5,2,FALSE())</f>
        <v>3</v>
      </c>
      <c r="C35" s="18" t="n">
        <f aca="false">B35*$C$1</f>
        <v>1.05</v>
      </c>
      <c r="D35" s="17" t="n">
        <f aca="false">VLOOKUP(Table1[[#This Row],[Quantität meiner Beiträge (auch schriftlich) (50 %)]],Tabelle2!$A$8:$B$12,2,FALSE())</f>
        <v>5</v>
      </c>
      <c r="E35" s="18" t="n">
        <f aca="false">D35*$E$1</f>
        <v>1.75</v>
      </c>
      <c r="F35" s="17" t="n">
        <f aca="false">VLOOKUP(Table1[[#This Row],[Einzel-, Partner- und Gruppenarbeiten (30 %)2]],Tabelle2!$A$15:$B$19,2,FALSE())</f>
        <v>2</v>
      </c>
      <c r="G35" s="18" t="n">
        <f aca="false">F35*$G$1</f>
        <v>0.6</v>
      </c>
      <c r="H35" s="19" t="n">
        <f aca="false">C35+E35+G35</f>
        <v>3.4</v>
      </c>
      <c r="I35" s="20" t="n">
        <f aca="false">VLOOKUP(H35,Tabelle2!$A$23:$B$38,2,TRUE())</f>
        <v>7</v>
      </c>
      <c r="J35" s="21" t="str">
        <f aca="false">IF(Table1[[#This Row],[Ich schätze mich - abweichend von den Fragen oben - so ein:]]=0,I35,Table1[[#This Row],[Ich schätze mich - abweichend von den Fragen oben - so ein:]])</f>
        <v>7</v>
      </c>
      <c r="K35" s="22" t="n">
        <f aca="false">I35-J35</f>
        <v>0</v>
      </c>
      <c r="L35" s="23" t="n">
        <v>8</v>
      </c>
      <c r="M35" s="22" t="str">
        <f aca="false">IF(L35-J35=0,"gar nicht",IF(L35-J35&lt;0,CONCATENATE("zu Ihren Ungunsten ",(L35-J35)," Pkt."),CONCATENATE("zu Ihren Gunsten ",ABS(L35-J35), " Pkt.")))</f>
        <v>zu Ihren Gunsten 1 Pkt.</v>
      </c>
      <c r="N35" s="24" t="str">
        <f aca="false">IF(K35=0, "", CONCATENATE("Davon abweichend sehen Sie sich selbst bei ", J35, " Pkt."))</f>
        <v/>
      </c>
    </row>
    <row r="36" s="16" customFormat="true" ht="13.8" hidden="false" customHeight="false" outlineLevel="0" collapsed="false">
      <c r="A36" s="16" t="str">
        <f aca="false">Rohdaten!E36</f>
        <v>Oke Zarmstorff</v>
      </c>
      <c r="B36" s="17" t="n">
        <f aca="false">VLOOKUP(Table1[[#This Row],[Qualität meiner Beiträge (auch schriftlich) (50 %)]],Tabelle2!$A$1:$B$5,2,FALSE())</f>
        <v>2</v>
      </c>
      <c r="C36" s="18" t="n">
        <f aca="false">B36*$C$1</f>
        <v>0.7</v>
      </c>
      <c r="D36" s="17" t="n">
        <f aca="false">VLOOKUP(Table1[[#This Row],[Quantität meiner Beiträge (auch schriftlich) (50 %)]],Tabelle2!$A$8:$B$12,2,FALSE())</f>
        <v>3</v>
      </c>
      <c r="E36" s="18" t="n">
        <f aca="false">D36*$E$1</f>
        <v>1.05</v>
      </c>
      <c r="F36" s="17" t="n">
        <f aca="false">VLOOKUP(Table1[[#This Row],[Einzel-, Partner- und Gruppenarbeiten (30 %)2]],Tabelle2!$A$15:$B$19,2,FALSE())</f>
        <v>2</v>
      </c>
      <c r="G36" s="18" t="n">
        <f aca="false">F36*$G$1</f>
        <v>0.6</v>
      </c>
      <c r="H36" s="19" t="n">
        <f aca="false">C36+E36+G36</f>
        <v>2.35</v>
      </c>
      <c r="I36" s="20" t="n">
        <f aca="false">VLOOKUP(H36,Tabelle2!$A$23:$B$38,2,TRUE())</f>
        <v>10</v>
      </c>
      <c r="J36" s="21" t="str">
        <f aca="false">IF(Table1[[#This Row],[Ich schätze mich - abweichend von den Fragen oben - so ein:]]=0,I36,Table1[[#This Row],[Ich schätze mich - abweichend von den Fragen oben - so ein:]])</f>
        <v>9</v>
      </c>
      <c r="K36" s="22" t="n">
        <f aca="false">I36-J36</f>
        <v>1</v>
      </c>
      <c r="L36" s="23" t="n">
        <v>10</v>
      </c>
      <c r="M36" s="22" t="str">
        <f aca="false">IF(L36-J36=0,"gar nicht",IF(L36-J36&lt;0,CONCATENATE("zu Ihren Ungunsten ",(L36-J36)," Pkt."),CONCATENATE("zu Ihren Gunsten ",ABS(L36-J36), " Pkt.")))</f>
        <v>zu Ihren Gunsten 1 Pkt.</v>
      </c>
      <c r="N36" s="24" t="str">
        <f aca="false">IF(K36=0, "", CONCATENATE("Davon abweichend sehen Sie sich selbst bei ", J36, " Pkt."))</f>
        <v>Davon abweichend sehen Sie sich selbst bei 9 Pkt.</v>
      </c>
    </row>
    <row r="37" s="16" customFormat="true" ht="13.8" hidden="false" customHeight="false" outlineLevel="0" collapsed="false">
      <c r="A37" s="16" t="str">
        <f aca="false">Rohdaten!E37</f>
        <v>Sebnem Agri</v>
      </c>
      <c r="B37" s="17" t="n">
        <f aca="false">VLOOKUP(Table1[[#This Row],[Qualität meiner Beiträge (auch schriftlich) (50 %)]],Tabelle2!$A$1:$B$5,2,FALSE())</f>
        <v>4</v>
      </c>
      <c r="C37" s="18" t="n">
        <f aca="false">B37*$C$1</f>
        <v>1.4</v>
      </c>
      <c r="D37" s="17" t="n">
        <f aca="false">VLOOKUP(Table1[[#This Row],[Quantität meiner Beiträge (auch schriftlich) (50 %)]],Tabelle2!$A$8:$B$12,2,FALSE())</f>
        <v>4</v>
      </c>
      <c r="E37" s="18" t="n">
        <f aca="false">D37*$E$1</f>
        <v>1.4</v>
      </c>
      <c r="F37" s="17" t="n">
        <f aca="false">VLOOKUP(Table1[[#This Row],[Einzel-, Partner- und Gruppenarbeiten (30 %)2]],Tabelle2!$A$15:$B$19,2,FALSE())</f>
        <v>2</v>
      </c>
      <c r="G37" s="18" t="n">
        <f aca="false">F37*$G$1</f>
        <v>0.6</v>
      </c>
      <c r="H37" s="19" t="n">
        <f aca="false">C37+E37+G37</f>
        <v>3.4</v>
      </c>
      <c r="I37" s="20" t="n">
        <f aca="false">VLOOKUP(H37,Tabelle2!$A$23:$B$38,2,TRUE())</f>
        <v>7</v>
      </c>
      <c r="J37" s="21" t="str">
        <f aca="false">IF(Table1[[#This Row],[Ich schätze mich - abweichend von den Fragen oben - so ein:]]=0,I37,Table1[[#This Row],[Ich schätze mich - abweichend von den Fragen oben - so ein:]])</f>
        <v>6</v>
      </c>
      <c r="K37" s="22" t="n">
        <f aca="false">I37-J37</f>
        <v>1</v>
      </c>
      <c r="L37" s="23" t="n">
        <v>6</v>
      </c>
      <c r="M37" s="22" t="str">
        <f aca="false">IF(L37-J37=0,"gar nicht",IF(L37-J37&lt;0,CONCATENATE("zu Ihren Ungunsten ",(L37-J37)," Pkt."),CONCATENATE("zu Ihren Gunsten ",ABS(L37-J37), " Pkt.")))</f>
        <v>gar nicht</v>
      </c>
      <c r="N37" s="24" t="str">
        <f aca="false">IF(K37=0, "", CONCATENATE("Davon abweichend sehen Sie sich selbst bei ", J37, " Pkt."))</f>
        <v>Davon abweichend sehen Sie sich selbst bei 6 Pkt.</v>
      </c>
    </row>
    <row r="38" s="16" customFormat="true" ht="13.8" hidden="false" customHeight="false" outlineLevel="0" collapsed="false">
      <c r="A38" s="16" t="str">
        <f aca="false">Rohdaten!E38</f>
        <v>Carrie Rumrich</v>
      </c>
      <c r="B38" s="17" t="n">
        <f aca="false">VLOOKUP(Table1[[#This Row],[Qualität meiner Beiträge (auch schriftlich) (50 %)]],Tabelle2!$A$1:$B$5,2,FALSE())</f>
        <v>3</v>
      </c>
      <c r="C38" s="18" t="n">
        <f aca="false">B38*$C$1</f>
        <v>1.05</v>
      </c>
      <c r="D38" s="17" t="n">
        <f aca="false">VLOOKUP(Table1[[#This Row],[Quantität meiner Beiträge (auch schriftlich) (50 %)]],Tabelle2!$A$8:$B$12,2,FALSE())</f>
        <v>4</v>
      </c>
      <c r="E38" s="18" t="n">
        <f aca="false">D38*$E$1</f>
        <v>1.4</v>
      </c>
      <c r="F38" s="17" t="n">
        <f aca="false">VLOOKUP(Table1[[#This Row],[Einzel-, Partner- und Gruppenarbeiten (30 %)2]],Tabelle2!$A$15:$B$19,2,FALSE())</f>
        <v>1</v>
      </c>
      <c r="G38" s="18" t="n">
        <f aca="false">F38*$G$1</f>
        <v>0.3</v>
      </c>
      <c r="H38" s="19" t="n">
        <f aca="false">C38+E38+G38</f>
        <v>2.75</v>
      </c>
      <c r="I38" s="20" t="n">
        <f aca="false">VLOOKUP(H38,Tabelle2!$A$23:$B$38,2,TRUE())</f>
        <v>9</v>
      </c>
      <c r="J38" s="21" t="str">
        <f aca="false">IF(Table1[[#This Row],[Ich schätze mich - abweichend von den Fragen oben - so ein:]]=0,I38,Table1[[#This Row],[Ich schätze mich - abweichend von den Fragen oben - so ein:]])</f>
        <v>3</v>
      </c>
      <c r="K38" s="22" t="n">
        <f aca="false">I38-J38</f>
        <v>6</v>
      </c>
      <c r="L38" s="23" t="n">
        <v>8</v>
      </c>
      <c r="M38" s="22" t="str">
        <f aca="false">IF(L38-J38=0,"gar nicht",IF(L38-J38&lt;0,CONCATENATE("zu Ihren Ungunsten ",(L38-J38)," Pkt."),CONCATENATE("zu Ihren Gunsten ",ABS(L38-J38), " Pkt.")))</f>
        <v>zu Ihren Gunsten 5 Pkt.</v>
      </c>
      <c r="N38" s="24" t="str">
        <f aca="false">IF(K38=0, "", CONCATENATE("Davon abweichend sehen Sie sich selbst bei ", J38, " Pkt."))</f>
        <v>Davon abweichend sehen Sie sich selbst bei 3 Pkt.</v>
      </c>
    </row>
    <row r="39" s="16" customFormat="true" ht="13.8" hidden="false" customHeight="false" outlineLevel="0" collapsed="false">
      <c r="A39" s="16" t="str">
        <f aca="false">Rohdaten!E39</f>
        <v>Mark Grimm</v>
      </c>
      <c r="B39" s="17" t="n">
        <f aca="false">VLOOKUP(Table1[[#This Row],[Qualität meiner Beiträge (auch schriftlich) (50 %)]],Tabelle2!$A$1:$B$5,2,FALSE())</f>
        <v>2</v>
      </c>
      <c r="C39" s="18" t="n">
        <f aca="false">B39*$C$1</f>
        <v>0.7</v>
      </c>
      <c r="D39" s="17" t="n">
        <f aca="false">VLOOKUP(Table1[[#This Row],[Quantität meiner Beiträge (auch schriftlich) (50 %)]],Tabelle2!$A$8:$B$12,2,FALSE())</f>
        <v>3</v>
      </c>
      <c r="E39" s="18" t="n">
        <f aca="false">D39*$E$1</f>
        <v>1.05</v>
      </c>
      <c r="F39" s="17" t="n">
        <f aca="false">VLOOKUP(Table1[[#This Row],[Einzel-, Partner- und Gruppenarbeiten (30 %)2]],Tabelle2!$A$15:$B$19,2,FALSE())</f>
        <v>2</v>
      </c>
      <c r="G39" s="18" t="n">
        <f aca="false">F39*$G$1</f>
        <v>0.6</v>
      </c>
      <c r="H39" s="19" t="n">
        <f aca="false">C39+E39+G39</f>
        <v>2.35</v>
      </c>
      <c r="I39" s="20" t="n">
        <f aca="false">VLOOKUP(H39,Tabelle2!$A$23:$B$38,2,TRUE())</f>
        <v>10</v>
      </c>
      <c r="J39" s="21" t="str">
        <f aca="false">IF(Table1[[#This Row],[Ich schätze mich - abweichend von den Fragen oben - so ein:]]=0,I39,Table1[[#This Row],[Ich schätze mich - abweichend von den Fragen oben - so ein:]])</f>
        <v>8</v>
      </c>
      <c r="K39" s="22" t="n">
        <f aca="false">I39-J39</f>
        <v>2</v>
      </c>
      <c r="L39" s="23" t="n">
        <v>8</v>
      </c>
      <c r="M39" s="22" t="str">
        <f aca="false">IF(L39-J39=0,"gar nicht",IF(L39-J39&lt;0,CONCATENATE("zu Ihren Ungunsten ",(L39-J39)," Pkt."),CONCATENATE("zu Ihren Gunsten ",ABS(L39-J39), " Pkt.")))</f>
        <v>gar nicht</v>
      </c>
      <c r="N39" s="24" t="str">
        <f aca="false">IF(K39=0, "", CONCATENATE("Davon abweichend sehen Sie sich selbst bei ", J39, " Pkt."))</f>
        <v>Davon abweichend sehen Sie sich selbst bei 8 Pkt.</v>
      </c>
    </row>
    <row r="40" s="16" customFormat="true" ht="13.8" hidden="false" customHeight="false" outlineLevel="0" collapsed="false">
      <c r="A40" s="16" t="str">
        <f aca="false">Rohdaten!E40</f>
        <v>Joost Winterboer</v>
      </c>
      <c r="B40" s="17" t="n">
        <f aca="false">VLOOKUP(Table1[[#This Row],[Qualität meiner Beiträge (auch schriftlich) (50 %)]],Tabelle2!$A$1:$B$5,2,FALSE())</f>
        <v>2</v>
      </c>
      <c r="C40" s="18" t="n">
        <f aca="false">B40*$C$1</f>
        <v>0.7</v>
      </c>
      <c r="D40" s="17" t="n">
        <f aca="false">VLOOKUP(Table1[[#This Row],[Quantität meiner Beiträge (auch schriftlich) (50 %)]],Tabelle2!$A$8:$B$12,2,FALSE())</f>
        <v>2</v>
      </c>
      <c r="E40" s="18" t="n">
        <f aca="false">D40*$E$1</f>
        <v>0.7</v>
      </c>
      <c r="F40" s="17" t="n">
        <f aca="false">VLOOKUP(Table1[[#This Row],[Einzel-, Partner- und Gruppenarbeiten (30 %)2]],Tabelle2!$A$15:$B$19,2,FALSE())</f>
        <v>2</v>
      </c>
      <c r="G40" s="18" t="n">
        <f aca="false">F40*$G$1</f>
        <v>0.6</v>
      </c>
      <c r="H40" s="19" t="n">
        <f aca="false">C40+E40+G40</f>
        <v>2</v>
      </c>
      <c r="I40" s="20" t="n">
        <f aca="false">VLOOKUP(H40,Tabelle2!$A$23:$B$38,2,TRUE())</f>
        <v>11</v>
      </c>
      <c r="J40" s="21" t="str">
        <f aca="false">IF(Table1[[#This Row],[Ich schätze mich - abweichend von den Fragen oben - so ein:]]=0,I40,Table1[[#This Row],[Ich schätze mich - abweichend von den Fragen oben - so ein:]])</f>
        <v>10</v>
      </c>
      <c r="K40" s="22" t="n">
        <f aca="false">I40-J40</f>
        <v>1</v>
      </c>
      <c r="L40" s="23" t="n">
        <v>11</v>
      </c>
      <c r="M40" s="22" t="str">
        <f aca="false">IF(L40-J40=0,"gar nicht",IF(L40-J40&lt;0,CONCATENATE("zu Ihren Ungunsten ",(L40-J40)," Pkt."),CONCATENATE("zu Ihren Gunsten ",ABS(L40-J40), " Pkt.")))</f>
        <v>zu Ihren Gunsten 1 Pkt.</v>
      </c>
      <c r="N40" s="24" t="str">
        <f aca="false">IF(K40=0, "", CONCATENATE("Davon abweichend sehen Sie sich selbst bei ", J40, " Pkt."))</f>
        <v>Davon abweichend sehen Sie sich selbst bei 10 Pkt.</v>
      </c>
    </row>
    <row r="41" s="16" customFormat="true" ht="13.8" hidden="false" customHeight="false" outlineLevel="0" collapsed="false">
      <c r="A41" s="16" t="str">
        <f aca="false">Rohdaten!E41</f>
        <v>Nele Wagner</v>
      </c>
      <c r="B41" s="17" t="n">
        <f aca="false">VLOOKUP(Table1[[#This Row],[Qualität meiner Beiträge (auch schriftlich) (50 %)]],Tabelle2!$A$1:$B$5,2,FALSE())</f>
        <v>3</v>
      </c>
      <c r="C41" s="18" t="n">
        <f aca="false">B41*$C$1</f>
        <v>1.05</v>
      </c>
      <c r="D41" s="17" t="n">
        <f aca="false">VLOOKUP(Table1[[#This Row],[Quantität meiner Beiträge (auch schriftlich) (50 %)]],Tabelle2!$A$8:$B$12,2,FALSE())</f>
        <v>4</v>
      </c>
      <c r="E41" s="18" t="n">
        <f aca="false">D41*$E$1</f>
        <v>1.4</v>
      </c>
      <c r="F41" s="17" t="n">
        <f aca="false">VLOOKUP(Table1[[#This Row],[Einzel-, Partner- und Gruppenarbeiten (30 %)2]],Tabelle2!$A$15:$B$19,2,FALSE())</f>
        <v>3</v>
      </c>
      <c r="G41" s="18" t="n">
        <f aca="false">F41*$G$1</f>
        <v>0.9</v>
      </c>
      <c r="H41" s="19" t="n">
        <f aca="false">C41+E41+G41</f>
        <v>3.35</v>
      </c>
      <c r="I41" s="20" t="n">
        <f aca="false">VLOOKUP(H41,Tabelle2!$A$23:$B$38,2,TRUE())</f>
        <v>7</v>
      </c>
      <c r="J41" s="21" t="n">
        <f aca="false">IF(Table1[[#This Row],[Ich schätze mich - abweichend von den Fragen oben - so ein:]]=0,I41,Table1[[#This Row],[Ich schätze mich - abweichend von den Fragen oben - so ein:]])</f>
        <v>7</v>
      </c>
      <c r="K41" s="22" t="n">
        <f aca="false">I41-J41</f>
        <v>0</v>
      </c>
      <c r="L41" s="23" t="n">
        <v>7</v>
      </c>
      <c r="M41" s="22" t="str">
        <f aca="false">IF(L41-J41=0,"gar nicht",IF(L41-J41&lt;0,CONCATENATE("zu Ihren Ungunsten ",(L41-J41)," Pkt."),CONCATENATE("zu Ihren Gunsten ",ABS(L41-J41), " Pkt.")))</f>
        <v>gar nicht</v>
      </c>
      <c r="N41" s="24" t="str">
        <f aca="false">IF(K41=0, "", CONCATENATE("Davon abweichend sehen Sie sich selbst bei ", J41, " Pkt."))</f>
        <v/>
      </c>
    </row>
    <row r="42" customFormat="false" ht="13.8" hidden="false" customHeight="false" outlineLevel="0" collapsed="false">
      <c r="A42" s="16" t="str">
        <f aca="false">Rohdaten!E42</f>
        <v>Lena Meier-Jakobsen</v>
      </c>
      <c r="B42" s="17" t="n">
        <f aca="false">VLOOKUP(Table1[[#This Row],[Qualität meiner Beiträge (auch schriftlich) (50 %)]],Tabelle2!$A$1:$B$5,2,FALSE())</f>
        <v>3</v>
      </c>
      <c r="C42" s="18" t="n">
        <f aca="false">B42*$C$1</f>
        <v>1.05</v>
      </c>
      <c r="D42" s="17" t="n">
        <f aca="false">VLOOKUP(Table1[[#This Row],[Quantität meiner Beiträge (auch schriftlich) (50 %)]],Tabelle2!$A$8:$B$12,2,FALSE())</f>
        <v>4</v>
      </c>
      <c r="E42" s="18" t="n">
        <f aca="false">D42*$E$1</f>
        <v>1.4</v>
      </c>
      <c r="F42" s="17" t="n">
        <f aca="false">VLOOKUP(Table1[[#This Row],[Einzel-, Partner- und Gruppenarbeiten (30 %)2]],Tabelle2!$A$15:$B$19,2,FALSE())</f>
        <v>2</v>
      </c>
      <c r="G42" s="18" t="n">
        <f aca="false">F42*$G$1</f>
        <v>0.6</v>
      </c>
      <c r="H42" s="19" t="n">
        <f aca="false">C42+E42+G42</f>
        <v>3.05</v>
      </c>
      <c r="I42" s="20" t="n">
        <f aca="false">VLOOKUP(H42,Tabelle2!$A$23:$B$38,2,TRUE())</f>
        <v>8</v>
      </c>
      <c r="J42" s="21" t="str">
        <f aca="false">IF(Table1[[#This Row],[Ich schätze mich - abweichend von den Fragen oben - so ein:]]=0,I42,Table1[[#This Row],[Ich schätze mich - abweichend von den Fragen oben - so ein:]])</f>
        <v>7</v>
      </c>
      <c r="K42" s="22" t="n">
        <f aca="false">I42-J42</f>
        <v>1</v>
      </c>
      <c r="L42" s="23" t="n">
        <v>7</v>
      </c>
      <c r="M42" s="22" t="str">
        <f aca="false">IF(L42-J42=0,"gar nicht",IF(L42-J42&lt;0,CONCATENATE("zu Ihren Ungunsten ",(L42-J42)," Pkt."),CONCATENATE("zu Ihren Gunsten ",ABS(L42-J42), " Pkt.")))</f>
        <v>gar nicht</v>
      </c>
      <c r="N42" s="24" t="str">
        <f aca="false">IF(K42=0, "", CONCATENATE("Davon abweichend sehen Sie sich selbst bei ", J42, " Pkt."))</f>
        <v>Davon abweichend sehen Sie sich selbst bei 7 Pkt.</v>
      </c>
    </row>
    <row r="43" customFormat="false" ht="13.8" hidden="false" customHeight="false" outlineLevel="0" collapsed="false">
      <c r="A43" s="16" t="n">
        <f aca="false">Rohdaten!E43</f>
        <v>0</v>
      </c>
      <c r="B43" s="17" t="e">
        <f aca="false">VLOOKUP(Table1[[#This Row],[Qualität meiner Beiträge (auch schriftlich) (50 %)]],Tabelle2!$A$1:$B$5,2,FALSE())</f>
        <v>#N/A</v>
      </c>
      <c r="C43" s="18" t="e">
        <f aca="false">B43*$C$1</f>
        <v>#N/A</v>
      </c>
      <c r="D43" s="17" t="e">
        <f aca="false">VLOOKUP(Table1[[#This Row],[Quantität meiner Beiträge (auch schriftlich) (50 %)]],Tabelle2!$A$8:$B$12,2,FALSE())</f>
        <v>#N/A</v>
      </c>
      <c r="E43" s="18" t="e">
        <f aca="false">D43*$E$1</f>
        <v>#N/A</v>
      </c>
      <c r="F43" s="17" t="e">
        <f aca="false">VLOOKUP(Table1[[#This Row],[Einzel-, Partner- und Gruppenarbeiten (30 %)2]],Tabelle2!$A$15:$B$19,2,FALSE())</f>
        <v>#N/A</v>
      </c>
      <c r="G43" s="18" t="e">
        <f aca="false">F43*$G$1</f>
        <v>#N/A</v>
      </c>
      <c r="H43" s="19" t="e">
        <f aca="false">C43+E43+G43</f>
        <v>#N/A</v>
      </c>
      <c r="I43" s="20" t="e">
        <f aca="false">VLOOKUP(H43,Tabelle2!$A$23:$B$38,2,TRUE())</f>
        <v>#N/A</v>
      </c>
      <c r="J43" s="21" t="e">
        <f aca="false">IF(Table1[[#This Row],[Ich schätze mich - abweichend von den Fragen oben - so ein:]]=0,I43,Table1[[#This Row],[Ich schätze mich - abweichend von den Fragen oben - so ein:]])</f>
        <v>#N/A</v>
      </c>
      <c r="K43" s="22" t="e">
        <f aca="false">I43-J43</f>
        <v>#N/A</v>
      </c>
      <c r="L43" s="23"/>
      <c r="M43" s="22" t="e">
        <f aca="false">IF(L43-J43=0,"gar nicht",IF(L43-J43&lt;0,CONCATENATE("zu Ihren Ungunsten ",(L43-J43)," Pkt."),CONCATENATE("zu Ihren Gunsten ",ABS(L43-J43), " Pkt.")))</f>
        <v>#N/A</v>
      </c>
      <c r="N43" s="24" t="e">
        <f aca="false">IF(K43=0, "", CONCATENATE("Davon abweichend sehen Sie sich selbst bei ", J43, " Pkt."))</f>
        <v>#N/A</v>
      </c>
    </row>
    <row r="44" customFormat="false" ht="13.8" hidden="false" customHeight="false" outlineLevel="0" collapsed="false">
      <c r="A44" s="16" t="n">
        <f aca="false">Rohdaten!E44</f>
        <v>0</v>
      </c>
      <c r="B44" s="17" t="e">
        <f aca="false">VLOOKUP(Table1[[#This Row],[Qualität meiner Beiträge (auch schriftlich) (50 %)]],Tabelle2!$A$1:$B$5,2,FALSE())</f>
        <v>#N/A</v>
      </c>
      <c r="C44" s="18" t="e">
        <f aca="false">B44*$C$1</f>
        <v>#N/A</v>
      </c>
      <c r="D44" s="17" t="e">
        <f aca="false">VLOOKUP(Table1[[#This Row],[Quantität meiner Beiträge (auch schriftlich) (50 %)]],Tabelle2!$A$8:$B$12,2,FALSE())</f>
        <v>#N/A</v>
      </c>
      <c r="E44" s="18" t="e">
        <f aca="false">D44*$E$1</f>
        <v>#N/A</v>
      </c>
      <c r="F44" s="17" t="e">
        <f aca="false">VLOOKUP(Table1[[#This Row],[Einzel-, Partner- und Gruppenarbeiten (30 %)2]],Tabelle2!$A$15:$B$19,2,FALSE())</f>
        <v>#N/A</v>
      </c>
      <c r="G44" s="18" t="e">
        <f aca="false">F44*$G$1</f>
        <v>#N/A</v>
      </c>
      <c r="H44" s="19" t="e">
        <f aca="false">C44+E44+G44</f>
        <v>#N/A</v>
      </c>
      <c r="I44" s="20" t="e">
        <f aca="false">VLOOKUP(H44,Tabelle2!$A$23:$B$38,2,TRUE())</f>
        <v>#N/A</v>
      </c>
      <c r="J44" s="21" t="e">
        <f aca="false">IF(Table1[[#This Row],[Ich schätze mich - abweichend von den Fragen oben - so ein:]]=0,I44,Table1[[#This Row],[Ich schätze mich - abweichend von den Fragen oben - so ein:]])</f>
        <v>#N/A</v>
      </c>
      <c r="K44" s="22" t="e">
        <f aca="false">I44-J44</f>
        <v>#N/A</v>
      </c>
      <c r="L44" s="23"/>
      <c r="M44" s="22" t="e">
        <f aca="false">IF(L44-J44=0,"gar nicht",IF(L44-J44&lt;0,CONCATENATE("zu Ihren Ungunsten ",(L44-J44)," Pkt."),CONCATENATE("zu Ihren Gunsten ",ABS(L44-J44), " Pkt.")))</f>
        <v>#N/A</v>
      </c>
      <c r="N44" s="24" t="e">
        <f aca="false">IF(K44=0, "", CONCATENATE("Davon abweichend sehen Sie sich selbst bei ", J44, " Pkt."))</f>
        <v>#N/A</v>
      </c>
    </row>
    <row r="45" customFormat="false" ht="13.8" hidden="false" customHeight="false" outlineLevel="0" collapsed="false">
      <c r="A45" s="16" t="n">
        <f aca="false">Rohdaten!E45</f>
        <v>0</v>
      </c>
      <c r="B45" s="17" t="e">
        <f aca="false">VLOOKUP(Table1[[#This Row],[Qualität meiner Beiträge (auch schriftlich) (50 %)]],Tabelle2!$A$1:$B$5,2,FALSE())</f>
        <v>#N/A</v>
      </c>
      <c r="C45" s="18" t="e">
        <f aca="false">B45*$C$1</f>
        <v>#N/A</v>
      </c>
      <c r="D45" s="17" t="e">
        <f aca="false">VLOOKUP(Table1[[#This Row],[Quantität meiner Beiträge (auch schriftlich) (50 %)]],Tabelle2!$A$8:$B$12,2,FALSE())</f>
        <v>#N/A</v>
      </c>
      <c r="E45" s="18" t="e">
        <f aca="false">D45*$E$1</f>
        <v>#N/A</v>
      </c>
      <c r="F45" s="17" t="e">
        <f aca="false">VLOOKUP(Table1[[#This Row],[Einzel-, Partner- und Gruppenarbeiten (30 %)2]],Tabelle2!$A$15:$B$19,2,FALSE())</f>
        <v>#N/A</v>
      </c>
      <c r="G45" s="18" t="e">
        <f aca="false">F45*$G$1</f>
        <v>#N/A</v>
      </c>
      <c r="H45" s="19" t="e">
        <f aca="false">C45+E45+G45</f>
        <v>#N/A</v>
      </c>
      <c r="I45" s="20" t="e">
        <f aca="false">VLOOKUP(H45,Tabelle2!$A$23:$B$38,2,TRUE())</f>
        <v>#N/A</v>
      </c>
      <c r="J45" s="22" t="e">
        <f aca="false">IF(Table1[[#This Row],[Ich schätze mich - abweichend von den Fragen oben - so ein:]]=0,I45,Table1[[#This Row],[Ich schätze mich - abweichend von den Fragen oben - so ein:]])</f>
        <v>#N/A</v>
      </c>
      <c r="K45" s="22" t="e">
        <f aca="false">I45-J45</f>
        <v>#N/A</v>
      </c>
      <c r="L45" s="23"/>
      <c r="M45" s="22" t="e">
        <f aca="false">IF(L45-J45=0,"gar nicht",IF(L45-J45&lt;0,CONCATENATE("zu Ihren Ungunsten ",(L45-J45)," Pkt."),CONCATENATE("zu Ihren Gunsten ",ABS(L45-J45), " Pkt.")))</f>
        <v>#N/A</v>
      </c>
      <c r="N45" s="24" t="e">
        <f aca="false">IF(K45=0, "", CONCATENATE("Davon abweichend sehen Sie sich selbst bei ", J45, " Pkt."))</f>
        <v>#N/A</v>
      </c>
    </row>
    <row r="46" customFormat="false" ht="13.8" hidden="false" customHeight="false" outlineLevel="0" collapsed="false">
      <c r="A46" s="16" t="n">
        <f aca="false">Rohdaten!E46</f>
        <v>0</v>
      </c>
      <c r="B46" s="17" t="e">
        <f aca="false">VLOOKUP(Table1[[#This Row],[Qualität meiner Beiträge (auch schriftlich) (50 %)]],Tabelle2!$A$1:$B$5,2,FALSE())</f>
        <v>#N/A</v>
      </c>
      <c r="C46" s="18" t="e">
        <f aca="false">B46*$C$1</f>
        <v>#N/A</v>
      </c>
      <c r="D46" s="17" t="e">
        <f aca="false">VLOOKUP(Table1[[#This Row],[Quantität meiner Beiträge (auch schriftlich) (50 %)]],Tabelle2!$A$8:$B$12,2,FALSE())</f>
        <v>#N/A</v>
      </c>
      <c r="E46" s="18" t="e">
        <f aca="false">D46*$E$1</f>
        <v>#N/A</v>
      </c>
      <c r="F46" s="17" t="e">
        <f aca="false">VLOOKUP(Table1[[#This Row],[Einzel-, Partner- und Gruppenarbeiten (30 %)2]],Tabelle2!$A$15:$B$19,2,FALSE())</f>
        <v>#N/A</v>
      </c>
      <c r="G46" s="18" t="e">
        <f aca="false">F46*$G$1</f>
        <v>#N/A</v>
      </c>
      <c r="H46" s="19" t="e">
        <f aca="false">C46+E46+G46</f>
        <v>#N/A</v>
      </c>
      <c r="I46" s="20" t="e">
        <f aca="false">VLOOKUP(H46,Tabelle2!$A$23:$B$38,2,TRUE())</f>
        <v>#N/A</v>
      </c>
      <c r="J46" s="22" t="e">
        <f aca="false">IF(Table1[[#This Row],[Ich schätze mich - abweichend von den Fragen oben - so ein:]]=0,I46,Table1[[#This Row],[Ich schätze mich - abweichend von den Fragen oben - so ein:]])</f>
        <v>#N/A</v>
      </c>
      <c r="K46" s="22" t="e">
        <f aca="false">I46-J46</f>
        <v>#N/A</v>
      </c>
      <c r="L46" s="23"/>
      <c r="M46" s="22" t="e">
        <f aca="false">IF(L46-J46=0,"gar nicht",IF(L46-J46&lt;0,CONCATENATE("zu Ihren Ungunsten ",(L46-J46)," Pkt."),CONCATENATE("zu Ihren Gunsten ",ABS(L46-J46), " Pkt.")))</f>
        <v>#N/A</v>
      </c>
      <c r="N46" s="24" t="e">
        <f aca="false">IF(K46=0, "", CONCATENATE("Davon abweichend sehen Sie sich selbst bei ", J46, " Pkt."))</f>
        <v>#N/A</v>
      </c>
    </row>
    <row r="47" customFormat="false" ht="13.8" hidden="false" customHeight="false" outlineLevel="0" collapsed="false">
      <c r="A47" s="16" t="n">
        <f aca="false">Rohdaten!E47</f>
        <v>0</v>
      </c>
      <c r="B47" s="17" t="e">
        <f aca="false">VLOOKUP(Table1[[#This Row],[Qualität meiner Beiträge (auch schriftlich) (50 %)]],Tabelle2!$A$1:$B$5,2,FALSE())</f>
        <v>#N/A</v>
      </c>
      <c r="C47" s="18" t="e">
        <f aca="false">B47*$C$1</f>
        <v>#N/A</v>
      </c>
      <c r="D47" s="17" t="e">
        <f aca="false">VLOOKUP(Table1[[#This Row],[Quantität meiner Beiträge (auch schriftlich) (50 %)]],Tabelle2!$A$8:$B$12,2,FALSE())</f>
        <v>#N/A</v>
      </c>
      <c r="E47" s="18" t="e">
        <f aca="false">D47*$E$1</f>
        <v>#N/A</v>
      </c>
      <c r="F47" s="17" t="e">
        <f aca="false">VLOOKUP(Table1[[#This Row],[Einzel-, Partner- und Gruppenarbeiten (30 %)2]],Tabelle2!$A$15:$B$19,2,FALSE())</f>
        <v>#N/A</v>
      </c>
      <c r="G47" s="18" t="e">
        <f aca="false">F47*$G$1</f>
        <v>#N/A</v>
      </c>
      <c r="H47" s="19" t="e">
        <f aca="false">C47+E47+G47</f>
        <v>#N/A</v>
      </c>
      <c r="I47" s="20" t="e">
        <f aca="false">VLOOKUP(H47,Tabelle2!$A$23:$B$38,2,TRUE())</f>
        <v>#N/A</v>
      </c>
      <c r="J47" s="21" t="e">
        <f aca="false">IF(Table1[[#This Row],[Ich schätze mich - abweichend von den Fragen oben - so ein:]]=0,I47,Table1[[#This Row],[Ich schätze mich - abweichend von den Fragen oben - so ein:]])</f>
        <v>#N/A</v>
      </c>
      <c r="K47" s="22" t="e">
        <f aca="false">I47-J47</f>
        <v>#N/A</v>
      </c>
      <c r="L47" s="23"/>
      <c r="M47" s="22" t="e">
        <f aca="false">IF(L47-J47=0,"gar nicht",IF(L47-J47&lt;0,CONCATENATE("zu Ihren Ungunsten ",(L47-J47)," Pkt."),CONCATENATE("zu Ihren Gunsten ",ABS(L47-J47), " Pkt.")))</f>
        <v>#N/A</v>
      </c>
      <c r="N47" s="24" t="e">
        <f aca="false">IF(K47=0, "", CONCATENATE("Davon abweichend sehen Sie sich selbst bei ", J47, " Pkt."))</f>
        <v>#N/A</v>
      </c>
    </row>
    <row r="48" customFormat="false" ht="13.8" hidden="false" customHeight="false" outlineLevel="0" collapsed="false">
      <c r="A48" s="16" t="n">
        <f aca="false">Rohdaten!E48</f>
        <v>0</v>
      </c>
      <c r="B48" s="17" t="e">
        <f aca="false">VLOOKUP(Table1[[#This Row],[Qualität meiner Beiträge (auch schriftlich) (50 %)]],Tabelle2!$A$1:$B$5,2,FALSE())</f>
        <v>#N/A</v>
      </c>
      <c r="C48" s="18" t="e">
        <f aca="false">B48*$C$1</f>
        <v>#N/A</v>
      </c>
      <c r="D48" s="17" t="e">
        <f aca="false">VLOOKUP(Table1[[#This Row],[Quantität meiner Beiträge (auch schriftlich) (50 %)]],Tabelle2!$A$8:$B$12,2,FALSE())</f>
        <v>#N/A</v>
      </c>
      <c r="E48" s="18" t="e">
        <f aca="false">D48*$E$1</f>
        <v>#N/A</v>
      </c>
      <c r="F48" s="17" t="e">
        <f aca="false">VLOOKUP(Table1[[#This Row],[Einzel-, Partner- und Gruppenarbeiten (30 %)2]],Tabelle2!$A$15:$B$19,2,FALSE())</f>
        <v>#N/A</v>
      </c>
      <c r="G48" s="18" t="e">
        <f aca="false">F48*$G$1</f>
        <v>#N/A</v>
      </c>
      <c r="H48" s="19" t="e">
        <f aca="false">C48+E48+G48</f>
        <v>#N/A</v>
      </c>
      <c r="I48" s="20" t="e">
        <f aca="false">VLOOKUP(H48,Tabelle2!$A$23:$B$38,2,TRUE())</f>
        <v>#N/A</v>
      </c>
      <c r="J48" s="21" t="e">
        <f aca="false">IF(Table1[[#This Row],[Ich schätze mich - abweichend von den Fragen oben - so ein:]]=0,I48,Table1[[#This Row],[Ich schätze mich - abweichend von den Fragen oben - so ein:]])</f>
        <v>#N/A</v>
      </c>
      <c r="K48" s="22" t="e">
        <f aca="false">I48-J48</f>
        <v>#N/A</v>
      </c>
      <c r="L48" s="23"/>
      <c r="M48" s="22" t="e">
        <f aca="false">IF(L48-J48=0,"gar nicht",IF(L48-J48&lt;0,CONCATENATE("zu Ihren Ungunsten ",(L48-J48)," Pkt."),CONCATENATE("zu Ihren Gunsten ",ABS(L48-J48), " Pkt.")))</f>
        <v>#N/A</v>
      </c>
      <c r="N48" s="24" t="e">
        <f aca="false">IF(K48=0, "", CONCATENATE("Davon abweichend sehen Sie sich selbst bei ", J48, " Pkt."))</f>
        <v>#N/A</v>
      </c>
    </row>
    <row r="49" customFormat="false" ht="15" hidden="false" customHeight="false" outlineLevel="0" collapsed="false">
      <c r="A49" s="16" t="n">
        <f aca="false">Rohdaten!E49</f>
        <v>0</v>
      </c>
      <c r="B49" s="17" t="e">
        <f aca="false">VLOOKUP(Table1[[#This Row],[Qualität meiner Beiträge (auch schriftlich) (50 %)]],Tabelle2!$A$1:$B$5,2,FALSE())</f>
        <v>#N/A</v>
      </c>
      <c r="C49" s="18" t="e">
        <f aca="false">B49*$C$1</f>
        <v>#N/A</v>
      </c>
      <c r="D49" s="17" t="e">
        <f aca="false">VLOOKUP(Table1[[#This Row],[Quantität meiner Beiträge (auch schriftlich) (50 %)]],Tabelle2!$A$8:$B$12,2,FALSE())</f>
        <v>#N/A</v>
      </c>
      <c r="E49" s="18" t="e">
        <f aca="false">D49*$E$1</f>
        <v>#N/A</v>
      </c>
      <c r="F49" s="17" t="e">
        <f aca="false">VLOOKUP(Table1[[#This Row],[Einzel-, Partner- und Gruppenarbeiten (30 %)2]],Tabelle2!$A$15:$B$19,2,FALSE())</f>
        <v>#N/A</v>
      </c>
      <c r="G49" s="18" t="e">
        <f aca="false">F49*$G$1</f>
        <v>#N/A</v>
      </c>
      <c r="H49" s="19" t="e">
        <f aca="false">C49+E49+G49</f>
        <v>#N/A</v>
      </c>
      <c r="I49" s="20" t="e">
        <f aca="false">VLOOKUP(H49,Tabelle2!$A$23:$B$38,2,TRUE())</f>
        <v>#N/A</v>
      </c>
      <c r="J49" s="21" t="e">
        <f aca="false">IF(Table1[[#This Row],[Ich schätze mich - abweichend von den Fragen oben - so ein:]]=0,I49,Table1[[#This Row],[Ich schätze mich - abweichend von den Fragen oben - so ein:]])</f>
        <v>#N/A</v>
      </c>
      <c r="K49" s="22" t="e">
        <f aca="false">I49-J49</f>
        <v>#N/A</v>
      </c>
      <c r="L49" s="23"/>
      <c r="M49" s="22" t="e">
        <f aca="false">IF(L49-J49=0,"gar nicht",IF(L49-J49&lt;0,CONCATENATE("zu Ihren Ungunsten ",(L49-J49)," Pkt."),CONCATENATE("zu Ihren Gunsten ",ABS(L49-J49), " Pkt.")))</f>
        <v>#N/A</v>
      </c>
      <c r="N49" s="24" t="e">
        <f aca="false">IF(K49=0, "", CONCATENATE("Davon abweichend sehen Sie sich selbst bei ", J49, " Pkt."))</f>
        <v>#N/A</v>
      </c>
    </row>
    <row r="50" customFormat="false" ht="15" hidden="false" customHeight="false" outlineLevel="0" collapsed="false">
      <c r="A50" s="16" t="n">
        <f aca="false">Rohdaten!E50</f>
        <v>0</v>
      </c>
      <c r="B50" s="17" t="e">
        <f aca="false">VLOOKUP(Table1[[#This Row],[Qualität meiner Beiträge (auch schriftlich) (50 %)]],Tabelle2!$A$1:$B$5,2,FALSE())</f>
        <v>#N/A</v>
      </c>
      <c r="C50" s="18" t="e">
        <f aca="false">B50*$C$1</f>
        <v>#N/A</v>
      </c>
      <c r="D50" s="17" t="e">
        <f aca="false">VLOOKUP(Table1[[#This Row],[Quantität meiner Beiträge (auch schriftlich) (50 %)]],Tabelle2!$A$8:$B$12,2,FALSE())</f>
        <v>#N/A</v>
      </c>
      <c r="E50" s="18" t="e">
        <f aca="false">D50*$E$1</f>
        <v>#N/A</v>
      </c>
      <c r="F50" s="17" t="e">
        <f aca="false">VLOOKUP(Table1[[#This Row],[Einzel-, Partner- und Gruppenarbeiten (30 %)2]],Tabelle2!$A$15:$B$19,2,FALSE())</f>
        <v>#N/A</v>
      </c>
      <c r="G50" s="18" t="e">
        <f aca="false">F50*$G$1</f>
        <v>#N/A</v>
      </c>
      <c r="H50" s="19" t="e">
        <f aca="false">C50+E50+G50</f>
        <v>#N/A</v>
      </c>
      <c r="I50" s="20" t="e">
        <f aca="false">VLOOKUP(H50,Tabelle2!$A$23:$B$38,2,TRUE())</f>
        <v>#N/A</v>
      </c>
      <c r="J50" s="21" t="e">
        <f aca="false">IF(Table1[[#This Row],[Ich schätze mich - abweichend von den Fragen oben - so ein:]]=0,I50,Table1[[#This Row],[Ich schätze mich - abweichend von den Fragen oben - so ein:]])</f>
        <v>#N/A</v>
      </c>
      <c r="K50" s="22" t="e">
        <f aca="false">I50-J50</f>
        <v>#N/A</v>
      </c>
      <c r="L50" s="23"/>
      <c r="M50" s="22" t="e">
        <f aca="false">IF(L50-J50=0,"gar nicht",IF(L50-J50&lt;0,CONCATENATE("zu Ihren Ungunsten ",(L50-J50)," Pkt."),CONCATENATE("zu Ihren Gunsten ",ABS(L50-J50), " Pkt.")))</f>
        <v>#N/A</v>
      </c>
      <c r="N50" s="24" t="e">
        <f aca="false">IF(K50=0, "", CONCATENATE("Davon abweichend sehen Sie sich selbst bei ", J50, " Pkt."))</f>
        <v>#N/A</v>
      </c>
    </row>
    <row r="51" customFormat="false" ht="15" hidden="false" customHeight="false" outlineLevel="0" collapsed="false">
      <c r="A51" s="16" t="n">
        <f aca="false">Rohdaten!E51</f>
        <v>0</v>
      </c>
      <c r="B51" s="17" t="e">
        <f aca="false">VLOOKUP(Table1[[#This Row],[Qualität meiner Beiträge (auch schriftlich) (50 %)]],Tabelle2!$A$1:$B$5,2,FALSE())</f>
        <v>#N/A</v>
      </c>
      <c r="C51" s="18" t="e">
        <f aca="false">B51*$C$1</f>
        <v>#N/A</v>
      </c>
      <c r="D51" s="17" t="e">
        <f aca="false">VLOOKUP(Table1[[#This Row],[Quantität meiner Beiträge (auch schriftlich) (50 %)]],Tabelle2!$A$8:$B$12,2,FALSE())</f>
        <v>#N/A</v>
      </c>
      <c r="E51" s="18" t="e">
        <f aca="false">D51*$E$1</f>
        <v>#N/A</v>
      </c>
      <c r="F51" s="17" t="e">
        <f aca="false">VLOOKUP(Table1[[#This Row],[Einzel-, Partner- und Gruppenarbeiten (30 %)2]],Tabelle2!$A$15:$B$19,2,FALSE())</f>
        <v>#N/A</v>
      </c>
      <c r="G51" s="18" t="e">
        <f aca="false">F51*$G$1</f>
        <v>#N/A</v>
      </c>
      <c r="H51" s="19" t="e">
        <f aca="false">C51+E51+G51</f>
        <v>#N/A</v>
      </c>
      <c r="I51" s="20" t="e">
        <f aca="false">VLOOKUP(H51,Tabelle2!$A$23:$B$38,2,TRUE())</f>
        <v>#N/A</v>
      </c>
      <c r="J51" s="21" t="e">
        <f aca="false">IF(Table1[[#This Row],[Ich schätze mich - abweichend von den Fragen oben - so ein:]]=0,I51,Table1[[#This Row],[Ich schätze mich - abweichend von den Fragen oben - so ein:]])</f>
        <v>#N/A</v>
      </c>
      <c r="K51" s="22" t="e">
        <f aca="false">I51-J51</f>
        <v>#N/A</v>
      </c>
      <c r="L51" s="23"/>
      <c r="M51" s="22" t="e">
        <f aca="false">IF(L51-J51=0,"gar nicht",IF(L51-J51&lt;0,CONCATENATE("zu Ihren Ungunsten ",(L51-J51)," Pkt."),CONCATENATE("zu Ihren Gunsten ",ABS(L51-J51), " Pkt.")))</f>
        <v>#N/A</v>
      </c>
      <c r="N51" s="24" t="e">
        <f aca="false">IF(K51=0, "", CONCATENATE("Davon abweichend sehen Sie sich selbst bei ", J51, " Pkt."))</f>
        <v>#N/A</v>
      </c>
    </row>
    <row r="52" customFormat="false" ht="15" hidden="false" customHeight="false" outlineLevel="0" collapsed="false">
      <c r="A52" s="16" t="n">
        <f aca="false">Rohdaten!E52</f>
        <v>0</v>
      </c>
      <c r="B52" s="17" t="e">
        <f aca="false">VLOOKUP(Table1[[#This Row],[Qualität meiner Beiträge (auch schriftlich) (50 %)]],Tabelle2!$A$1:$B$5,2,FALSE())</f>
        <v>#N/A</v>
      </c>
      <c r="C52" s="18" t="e">
        <f aca="false">B52*$C$1</f>
        <v>#N/A</v>
      </c>
      <c r="D52" s="17" t="e">
        <f aca="false">VLOOKUP(Table1[[#This Row],[Quantität meiner Beiträge (auch schriftlich) (50 %)]],Tabelle2!$A$8:$B$12,2,FALSE())</f>
        <v>#N/A</v>
      </c>
      <c r="E52" s="18" t="e">
        <f aca="false">D52*$E$1</f>
        <v>#N/A</v>
      </c>
      <c r="F52" s="17" t="e">
        <f aca="false">VLOOKUP(Table1[[#This Row],[Einzel-, Partner- und Gruppenarbeiten (30 %)2]],Tabelle2!$A$15:$B$19,2,FALSE())</f>
        <v>#N/A</v>
      </c>
      <c r="G52" s="18" t="e">
        <f aca="false">F52*$G$1</f>
        <v>#N/A</v>
      </c>
      <c r="H52" s="19" t="e">
        <f aca="false">C52+E52+G52</f>
        <v>#N/A</v>
      </c>
      <c r="I52" s="20" t="e">
        <f aca="false">VLOOKUP(H52,Tabelle2!$A$23:$B$38,2,TRUE())</f>
        <v>#N/A</v>
      </c>
      <c r="J52" s="21" t="e">
        <f aca="false">IF(Table1[[#This Row],[Ich schätze mich - abweichend von den Fragen oben - so ein:]]=0,I52,Table1[[#This Row],[Ich schätze mich - abweichend von den Fragen oben - so ein:]])</f>
        <v>#N/A</v>
      </c>
      <c r="K52" s="22" t="e">
        <f aca="false">I52-J52</f>
        <v>#N/A</v>
      </c>
      <c r="L52" s="23"/>
      <c r="M52" s="22" t="e">
        <f aca="false">IF(L52-J52=0,"gar nicht",IF(L52-J52&lt;0,CONCATENATE("zu Ihren Ungunsten ",(L52-J52)," Pkt."),CONCATENATE("zu Ihren Gunsten ",ABS(L52-J52), " Pkt.")))</f>
        <v>#N/A</v>
      </c>
      <c r="N52" s="24" t="e">
        <f aca="false">IF(K52=0, "", CONCATENATE("Davon abweichend sehen Sie sich selbst bei ", J52, " Pkt."))</f>
        <v>#N/A</v>
      </c>
    </row>
    <row r="53" customFormat="false" ht="15" hidden="false" customHeight="false" outlineLevel="0" collapsed="false">
      <c r="A53" s="16" t="n">
        <f aca="false">Rohdaten!E53</f>
        <v>0</v>
      </c>
      <c r="B53" s="17" t="e">
        <f aca="false">VLOOKUP(Table1[[#This Row],[Qualität meiner Beiträge (auch schriftlich) (50 %)]],Tabelle2!$A$1:$B$5,2,FALSE())</f>
        <v>#N/A</v>
      </c>
      <c r="C53" s="18" t="e">
        <f aca="false">B53*$C$1</f>
        <v>#N/A</v>
      </c>
      <c r="D53" s="17" t="e">
        <f aca="false">VLOOKUP(Table1[[#This Row],[Quantität meiner Beiträge (auch schriftlich) (50 %)]],Tabelle2!$A$8:$B$12,2,FALSE())</f>
        <v>#N/A</v>
      </c>
      <c r="E53" s="18" t="e">
        <f aca="false">D53*$E$1</f>
        <v>#N/A</v>
      </c>
      <c r="F53" s="17" t="e">
        <f aca="false">VLOOKUP(Table1[[#This Row],[Einzel-, Partner- und Gruppenarbeiten (30 %)2]],Tabelle2!$A$15:$B$19,2,FALSE())</f>
        <v>#N/A</v>
      </c>
      <c r="G53" s="18" t="e">
        <f aca="false">F53*$G$1</f>
        <v>#N/A</v>
      </c>
      <c r="H53" s="19" t="e">
        <f aca="false">C53+E53+G53</f>
        <v>#N/A</v>
      </c>
      <c r="I53" s="20" t="e">
        <f aca="false">VLOOKUP(H53,Tabelle2!$A$23:$B$38,2,TRUE())</f>
        <v>#N/A</v>
      </c>
      <c r="J53" s="21" t="e">
        <f aca="false">IF(Table1[[#This Row],[Ich schätze mich - abweichend von den Fragen oben - so ein:]]=0,I53,Table1[[#This Row],[Ich schätze mich - abweichend von den Fragen oben - so ein:]])</f>
        <v>#N/A</v>
      </c>
      <c r="K53" s="22" t="e">
        <f aca="false">I53-J53</f>
        <v>#N/A</v>
      </c>
      <c r="L53" s="23"/>
      <c r="M53" s="22" t="e">
        <f aca="false">IF(L53-J53=0,"gar nicht",IF(L53-J53&lt;0,CONCATENATE("zu Ihren Ungunsten ",(L53-J53)," Pkt."),CONCATENATE("zu Ihren Gunsten ",ABS(L53-J53), " Pkt.")))</f>
        <v>#N/A</v>
      </c>
      <c r="N53" s="24" t="e">
        <f aca="false">IF(K53=0, "", CONCATENATE("Davon abweichend sehen Sie sich selbst bei ", J53, " Pkt."))</f>
        <v>#N/A</v>
      </c>
    </row>
    <row r="54" customFormat="false" ht="15" hidden="false" customHeight="false" outlineLevel="0" collapsed="false">
      <c r="A54" s="16" t="n">
        <f aca="false">Rohdaten!E54</f>
        <v>0</v>
      </c>
      <c r="B54" s="17" t="e">
        <f aca="false">VLOOKUP(Table1[[#This Row],[Qualität meiner Beiträge (auch schriftlich) (50 %)]],Tabelle2!$A$1:$B$5,2,FALSE())</f>
        <v>#N/A</v>
      </c>
      <c r="C54" s="18" t="e">
        <f aca="false">B54*$C$1</f>
        <v>#N/A</v>
      </c>
      <c r="D54" s="17" t="e">
        <f aca="false">VLOOKUP(Table1[[#This Row],[Quantität meiner Beiträge (auch schriftlich) (50 %)]],Tabelle2!$A$8:$B$12,2,FALSE())</f>
        <v>#N/A</v>
      </c>
      <c r="E54" s="18" t="e">
        <f aca="false">D54*$E$1</f>
        <v>#N/A</v>
      </c>
      <c r="F54" s="17" t="e">
        <f aca="false">VLOOKUP(Table1[[#This Row],[Einzel-, Partner- und Gruppenarbeiten (30 %)2]],Tabelle2!$A$15:$B$19,2,FALSE())</f>
        <v>#N/A</v>
      </c>
      <c r="G54" s="18" t="e">
        <f aca="false">F54*$G$1</f>
        <v>#N/A</v>
      </c>
      <c r="H54" s="19" t="e">
        <f aca="false">C54+E54+G54</f>
        <v>#N/A</v>
      </c>
      <c r="I54" s="20" t="e">
        <f aca="false">VLOOKUP(H54,Tabelle2!$A$23:$B$38,2,TRUE())</f>
        <v>#N/A</v>
      </c>
      <c r="J54" s="21" t="e">
        <f aca="false">IF(Table1[[#This Row],[Ich schätze mich - abweichend von den Fragen oben - so ein:]]=0,I54,Table1[[#This Row],[Ich schätze mich - abweichend von den Fragen oben - so ein:]])</f>
        <v>#N/A</v>
      </c>
      <c r="K54" s="22" t="e">
        <f aca="false">I54-J54</f>
        <v>#N/A</v>
      </c>
      <c r="L54" s="23"/>
      <c r="M54" s="22" t="e">
        <f aca="false">IF(L54-J54=0,"gar nicht",IF(L54-J54&lt;0,CONCATENATE("zu Ihren Ungunsten ",(L54-J54)," Pkt."),CONCATENATE("zu Ihren Gunsten ",ABS(L54-J54), " Pkt.")))</f>
        <v>#N/A</v>
      </c>
      <c r="N54" s="24" t="e">
        <f aca="false">IF(K54=0, "", CONCATENATE("Davon abweichend sehen Sie sich selbst bei ", J54, " Pkt."))</f>
        <v>#N/A</v>
      </c>
    </row>
    <row r="55" customFormat="false" ht="15" hidden="false" customHeight="false" outlineLevel="0" collapsed="false">
      <c r="A55" s="16" t="n">
        <f aca="false">Rohdaten!E55</f>
        <v>0</v>
      </c>
      <c r="B55" s="17" t="e">
        <f aca="false">VLOOKUP(Table1[[#This Row],[Qualität meiner Beiträge (auch schriftlich) (50 %)]],Tabelle2!$A$1:$B$5,2,FALSE())</f>
        <v>#N/A</v>
      </c>
      <c r="C55" s="18" t="e">
        <f aca="false">B55*$C$1</f>
        <v>#N/A</v>
      </c>
      <c r="D55" s="17" t="e">
        <f aca="false">VLOOKUP(Table1[[#This Row],[Quantität meiner Beiträge (auch schriftlich) (50 %)]],Tabelle2!$A$8:$B$12,2,FALSE())</f>
        <v>#N/A</v>
      </c>
      <c r="E55" s="18" t="e">
        <f aca="false">D55*$E$1</f>
        <v>#N/A</v>
      </c>
      <c r="F55" s="17" t="e">
        <f aca="false">VLOOKUP(Table1[[#This Row],[Einzel-, Partner- und Gruppenarbeiten (30 %)2]],Tabelle2!$A$15:$B$19,2,FALSE())</f>
        <v>#N/A</v>
      </c>
      <c r="G55" s="18" t="e">
        <f aca="false">F55*$G$1</f>
        <v>#N/A</v>
      </c>
      <c r="H55" s="19" t="e">
        <f aca="false">C55+E55+G55</f>
        <v>#N/A</v>
      </c>
      <c r="I55" s="20" t="e">
        <f aca="false">VLOOKUP(H55,Tabelle2!$A$23:$B$38,2,TRUE())</f>
        <v>#N/A</v>
      </c>
      <c r="J55" s="21" t="e">
        <f aca="false">IF(Table1[[#This Row],[Ich schätze mich - abweichend von den Fragen oben - so ein:]]=0,I55,Table1[[#This Row],[Ich schätze mich - abweichend von den Fragen oben - so ein:]])</f>
        <v>#N/A</v>
      </c>
      <c r="K55" s="22" t="e">
        <f aca="false">I55-J55</f>
        <v>#N/A</v>
      </c>
      <c r="L55" s="23"/>
      <c r="M55" s="22" t="e">
        <f aca="false">IF(L55-J55=0,"gar nicht",IF(L55-J55&lt;0,CONCATENATE("zu Ihren Ungunsten ",(L55-J55)," Pkt."),CONCATENATE("zu Ihren Gunsten ",ABS(L55-J55), " Pkt.")))</f>
        <v>#N/A</v>
      </c>
      <c r="N55" s="24" t="e">
        <f aca="false">IF(K55=0, "", CONCATENATE("Davon abweichend sehen Sie sich selbst bei ", J55, " Pkt."))</f>
        <v>#N/A</v>
      </c>
    </row>
    <row r="56" customFormat="false" ht="15" hidden="false" customHeight="false" outlineLevel="0" collapsed="false">
      <c r="A56" s="16" t="n">
        <f aca="false">Rohdaten!E56</f>
        <v>0</v>
      </c>
      <c r="B56" s="17" t="e">
        <f aca="false">VLOOKUP(Table1[[#This Row],[Qualität meiner Beiträge (auch schriftlich) (50 %)]],Tabelle2!$A$1:$B$5,2,FALSE())</f>
        <v>#N/A</v>
      </c>
      <c r="C56" s="18" t="e">
        <f aca="false">B56*$C$1</f>
        <v>#N/A</v>
      </c>
      <c r="D56" s="17" t="e">
        <f aca="false">VLOOKUP(Table1[[#This Row],[Quantität meiner Beiträge (auch schriftlich) (50 %)]],Tabelle2!$A$8:$B$12,2,FALSE())</f>
        <v>#N/A</v>
      </c>
      <c r="E56" s="18" t="e">
        <f aca="false">D56*$E$1</f>
        <v>#N/A</v>
      </c>
      <c r="F56" s="17" t="e">
        <f aca="false">VLOOKUP(Table1[[#This Row],[Einzel-, Partner- und Gruppenarbeiten (30 %)2]],Tabelle2!$A$15:$B$19,2,FALSE())</f>
        <v>#N/A</v>
      </c>
      <c r="G56" s="18" t="e">
        <f aca="false">F56*$G$1</f>
        <v>#N/A</v>
      </c>
      <c r="H56" s="19" t="e">
        <f aca="false">C56+E56+G56</f>
        <v>#N/A</v>
      </c>
      <c r="I56" s="20" t="e">
        <f aca="false">VLOOKUP(H56,Tabelle2!$A$23:$B$38,2,TRUE())</f>
        <v>#N/A</v>
      </c>
      <c r="J56" s="21" t="e">
        <f aca="false">IF(Table1[[#This Row],[Ich schätze mich - abweichend von den Fragen oben - so ein:]]=0,I56,Table1[[#This Row],[Ich schätze mich - abweichend von den Fragen oben - so ein:]])</f>
        <v>#N/A</v>
      </c>
      <c r="K56" s="22" t="e">
        <f aca="false">I56-J56</f>
        <v>#N/A</v>
      </c>
      <c r="L56" s="23"/>
      <c r="M56" s="22" t="e">
        <f aca="false">IF(L56-J56=0,"gar nicht",IF(L56-J56&lt;0,CONCATENATE("zu Ihren Ungunsten ",(L56-J56)," Pkt."),CONCATENATE("zu Ihren Gunsten ",ABS(L56-J56), " Pkt.")))</f>
        <v>#N/A</v>
      </c>
      <c r="N56" s="24" t="e">
        <f aca="false">IF(K56=0, "", CONCATENATE("Davon abweichend sehen Sie sich selbst bei ", J56, " Pkt."))</f>
        <v>#N/A</v>
      </c>
    </row>
    <row r="57" customFormat="false" ht="15" hidden="false" customHeight="false" outlineLevel="0" collapsed="false">
      <c r="A57" s="16" t="n">
        <f aca="false">Rohdaten!E57</f>
        <v>0</v>
      </c>
      <c r="B57" s="17" t="e">
        <f aca="false">VLOOKUP(Table1[[#This Row],[Qualität meiner Beiträge (auch schriftlich) (50 %)]],Tabelle2!$A$1:$B$5,2,FALSE())</f>
        <v>#N/A</v>
      </c>
      <c r="C57" s="18" t="e">
        <f aca="false">B57*$C$1</f>
        <v>#N/A</v>
      </c>
      <c r="D57" s="17" t="e">
        <f aca="false">VLOOKUP(Table1[[#This Row],[Quantität meiner Beiträge (auch schriftlich) (50 %)]],Tabelle2!$A$8:$B$12,2,FALSE())</f>
        <v>#N/A</v>
      </c>
      <c r="E57" s="18" t="e">
        <f aca="false">D57*$E$1</f>
        <v>#N/A</v>
      </c>
      <c r="F57" s="17" t="e">
        <f aca="false">VLOOKUP(Table1[[#This Row],[Einzel-, Partner- und Gruppenarbeiten (30 %)2]],Tabelle2!$A$15:$B$19,2,FALSE())</f>
        <v>#N/A</v>
      </c>
      <c r="G57" s="18" t="e">
        <f aca="false">F57*$G$1</f>
        <v>#N/A</v>
      </c>
      <c r="H57" s="19" t="e">
        <f aca="false">C57+E57+G57</f>
        <v>#N/A</v>
      </c>
      <c r="I57" s="20" t="e">
        <f aca="false">VLOOKUP(H57,Tabelle2!$A$23:$B$38,2,TRUE())</f>
        <v>#N/A</v>
      </c>
      <c r="J57" s="21" t="e">
        <f aca="false">IF(Table1[[#This Row],[Ich schätze mich - abweichend von den Fragen oben - so ein:]]=0,I57,Table1[[#This Row],[Ich schätze mich - abweichend von den Fragen oben - so ein:]])</f>
        <v>#N/A</v>
      </c>
      <c r="K57" s="22" t="e">
        <f aca="false">I57-J57</f>
        <v>#N/A</v>
      </c>
      <c r="L57" s="23"/>
      <c r="M57" s="22" t="e">
        <f aca="false">IF(L57-J57=0,"gar nicht",IF(L57-J57&lt;0,CONCATENATE("zu Ihren Ungunsten ",(L57-J57)," Pkt."),CONCATENATE("zu Ihren Gunsten ",ABS(L57-J57), " Pkt.")))</f>
        <v>#N/A</v>
      </c>
      <c r="N57" s="24" t="e">
        <f aca="false">IF(K57=0, "", CONCATENATE("Davon abweichend sehen Sie sich selbst bei ", J57, " Pkt."))</f>
        <v>#N/A</v>
      </c>
    </row>
    <row r="58" customFormat="false" ht="15" hidden="false" customHeight="false" outlineLevel="0" collapsed="false">
      <c r="A58" s="16" t="n">
        <f aca="false">Rohdaten!E58</f>
        <v>0</v>
      </c>
      <c r="B58" s="17" t="e">
        <f aca="false">VLOOKUP(Table1[[#This Row],[Qualität meiner Beiträge (auch schriftlich) (50 %)]],Tabelle2!$A$1:$B$5,2,FALSE())</f>
        <v>#N/A</v>
      </c>
      <c r="C58" s="18" t="e">
        <f aca="false">B58*$C$1</f>
        <v>#N/A</v>
      </c>
      <c r="D58" s="17" t="e">
        <f aca="false">VLOOKUP(Table1[[#This Row],[Quantität meiner Beiträge (auch schriftlich) (50 %)]],Tabelle2!$A$8:$B$12,2,FALSE())</f>
        <v>#N/A</v>
      </c>
      <c r="E58" s="18" t="e">
        <f aca="false">D58*$E$1</f>
        <v>#N/A</v>
      </c>
      <c r="F58" s="17" t="e">
        <f aca="false">VLOOKUP(Table1[[#This Row],[Einzel-, Partner- und Gruppenarbeiten (30 %)2]],Tabelle2!$A$15:$B$19,2,FALSE())</f>
        <v>#N/A</v>
      </c>
      <c r="G58" s="18" t="e">
        <f aca="false">F58*$G$1</f>
        <v>#N/A</v>
      </c>
      <c r="H58" s="19" t="e">
        <f aca="false">C58+E58+G58</f>
        <v>#N/A</v>
      </c>
      <c r="I58" s="20" t="e">
        <f aca="false">VLOOKUP(H58,Tabelle2!$A$23:$B$38,2,TRUE())</f>
        <v>#N/A</v>
      </c>
      <c r="J58" s="21" t="e">
        <f aca="false">IF(Table1[[#This Row],[Ich schätze mich - abweichend von den Fragen oben - so ein:]]=0,I58,Table1[[#This Row],[Ich schätze mich - abweichend von den Fragen oben - so ein:]])</f>
        <v>#N/A</v>
      </c>
      <c r="K58" s="22" t="e">
        <f aca="false">I58-J58</f>
        <v>#N/A</v>
      </c>
      <c r="L58" s="23"/>
      <c r="M58" s="22" t="e">
        <f aca="false">IF(L58-J58=0,"gar nicht",IF(L58-J58&lt;0,CONCATENATE("zu Ihren Ungunsten ",(L58-J58)," Pkt."),CONCATENATE("zu Ihren Gunsten ",ABS(L58-J58), " Pkt.")))</f>
        <v>#N/A</v>
      </c>
      <c r="N58" s="24" t="e">
        <f aca="false">IF(K58=0, "", CONCATENATE("Davon abweichend sehen Sie sich selbst bei ", J58, " Pkt."))</f>
        <v>#N/A</v>
      </c>
    </row>
    <row r="59" customFormat="false" ht="15" hidden="false" customHeight="false" outlineLevel="0" collapsed="false">
      <c r="A59" s="16" t="n">
        <f aca="false">Rohdaten!E59</f>
        <v>0</v>
      </c>
      <c r="B59" s="17" t="e">
        <f aca="false">VLOOKUP(Table1[[#This Row],[Qualität meiner Beiträge (auch schriftlich) (50 %)]],Tabelle2!$A$1:$B$5,2,FALSE())</f>
        <v>#N/A</v>
      </c>
      <c r="C59" s="18" t="e">
        <f aca="false">B59*$C$1</f>
        <v>#N/A</v>
      </c>
      <c r="D59" s="17" t="e">
        <f aca="false">VLOOKUP(Table1[[#This Row],[Quantität meiner Beiträge (auch schriftlich) (50 %)]],Tabelle2!$A$8:$B$12,2,FALSE())</f>
        <v>#N/A</v>
      </c>
      <c r="E59" s="18" t="e">
        <f aca="false">D59*$E$1</f>
        <v>#N/A</v>
      </c>
      <c r="F59" s="17" t="e">
        <f aca="false">VLOOKUP(Table1[[#This Row],[Einzel-, Partner- und Gruppenarbeiten (30 %)2]],Tabelle2!$A$15:$B$19,2,FALSE())</f>
        <v>#N/A</v>
      </c>
      <c r="G59" s="18" t="e">
        <f aca="false">F59*$G$1</f>
        <v>#N/A</v>
      </c>
      <c r="H59" s="19" t="e">
        <f aca="false">C59+E59+G59</f>
        <v>#N/A</v>
      </c>
      <c r="I59" s="20" t="e">
        <f aca="false">VLOOKUP(H59,Tabelle2!$A$23:$B$38,2,TRUE())</f>
        <v>#N/A</v>
      </c>
      <c r="J59" s="21" t="e">
        <f aca="false">IF(Table1[[#This Row],[Ich schätze mich - abweichend von den Fragen oben - so ein:]]=0,I59,Table1[[#This Row],[Ich schätze mich - abweichend von den Fragen oben - so ein:]])</f>
        <v>#N/A</v>
      </c>
      <c r="K59" s="22" t="e">
        <f aca="false">I59-J59</f>
        <v>#N/A</v>
      </c>
      <c r="L59" s="23"/>
      <c r="M59" s="22" t="e">
        <f aca="false">IF(L59-J59=0,"gar nicht",IF(L59-J59&lt;0,CONCATENATE("zu Ihren Ungunsten ",(L59-J59)," Pkt."),CONCATENATE("zu Ihren Gunsten ",ABS(L59-J59), " Pkt.")))</f>
        <v>#N/A</v>
      </c>
      <c r="N59" s="24" t="e">
        <f aca="false">IF(K59=0, "", CONCATENATE("Davon abweichend sehen Sie sich selbst bei ", J59, " Pkt."))</f>
        <v>#N/A</v>
      </c>
    </row>
    <row r="60" customFormat="false" ht="15" hidden="false" customHeight="false" outlineLevel="0" collapsed="false">
      <c r="A60" s="16" t="n">
        <f aca="false">Rohdaten!E60</f>
        <v>0</v>
      </c>
      <c r="B60" s="17" t="e">
        <f aca="false">VLOOKUP(Table1[[#This Row],[Qualität meiner Beiträge (auch schriftlich) (50 %)]],Tabelle2!$A$1:$B$5,2,FALSE())</f>
        <v>#N/A</v>
      </c>
      <c r="C60" s="18" t="e">
        <f aca="false">B60*$C$1</f>
        <v>#N/A</v>
      </c>
      <c r="D60" s="17" t="e">
        <f aca="false">VLOOKUP(Table1[[#This Row],[Quantität meiner Beiträge (auch schriftlich) (50 %)]],Tabelle2!$A$8:$B$12,2,FALSE())</f>
        <v>#N/A</v>
      </c>
      <c r="E60" s="18" t="e">
        <f aca="false">D60*$E$1</f>
        <v>#N/A</v>
      </c>
      <c r="F60" s="17" t="e">
        <f aca="false">VLOOKUP(Table1[[#This Row],[Einzel-, Partner- und Gruppenarbeiten (30 %)2]],Tabelle2!$A$15:$B$19,2,FALSE())</f>
        <v>#N/A</v>
      </c>
      <c r="G60" s="18" t="e">
        <f aca="false">F60*$G$1</f>
        <v>#N/A</v>
      </c>
      <c r="H60" s="19" t="e">
        <f aca="false">C60+E60+G60</f>
        <v>#N/A</v>
      </c>
      <c r="I60" s="20" t="e">
        <f aca="false">VLOOKUP(H60,Tabelle2!$A$23:$B$38,2,TRUE())</f>
        <v>#N/A</v>
      </c>
      <c r="J60" s="21" t="e">
        <f aca="false">IF(Table1[[#This Row],[Ich schätze mich - abweichend von den Fragen oben - so ein:]]=0,I60,Table1[[#This Row],[Ich schätze mich - abweichend von den Fragen oben - so ein:]])</f>
        <v>#N/A</v>
      </c>
      <c r="K60" s="22" t="e">
        <f aca="false">I60-J60</f>
        <v>#N/A</v>
      </c>
      <c r="L60" s="23"/>
      <c r="M60" s="22" t="e">
        <f aca="false">IF(L60-J60=0,"gar nicht",IF(L60-J60&lt;0,CONCATENATE("zu Ihren Ungunsten ",(L60-J60)," Pkt."),CONCATENATE("zu Ihren Gunsten ",ABS(L60-J60), " Pkt.")))</f>
        <v>#N/A</v>
      </c>
      <c r="N60" s="24" t="e">
        <f aca="false">IF(K60=0, "", CONCATENATE("Davon abweichend sehen Sie sich selbst bei ", J60, " Pkt."))</f>
        <v>#N/A</v>
      </c>
    </row>
    <row r="61" customFormat="false" ht="15" hidden="false" customHeight="false" outlineLevel="0" collapsed="false">
      <c r="A61" s="16" t="n">
        <f aca="false">Rohdaten!E61</f>
        <v>0</v>
      </c>
      <c r="B61" s="17" t="e">
        <f aca="false">VLOOKUP(Table1[[#This Row],[Qualität meiner Beiträge (auch schriftlich) (50 %)]],Tabelle2!$A$1:$B$5,2,FALSE())</f>
        <v>#N/A</v>
      </c>
      <c r="C61" s="18" t="e">
        <f aca="false">B61*$C$1</f>
        <v>#N/A</v>
      </c>
      <c r="D61" s="17" t="e">
        <f aca="false">VLOOKUP(Table1[[#This Row],[Quantität meiner Beiträge (auch schriftlich) (50 %)]],Tabelle2!$A$8:$B$12,2,FALSE())</f>
        <v>#N/A</v>
      </c>
      <c r="E61" s="18" t="e">
        <f aca="false">D61*$E$1</f>
        <v>#N/A</v>
      </c>
      <c r="F61" s="17" t="e">
        <f aca="false">VLOOKUP(Table1[[#This Row],[Einzel-, Partner- und Gruppenarbeiten (30 %)2]],Tabelle2!$A$15:$B$19,2,FALSE())</f>
        <v>#N/A</v>
      </c>
      <c r="G61" s="18" t="e">
        <f aca="false">F61*$G$1</f>
        <v>#N/A</v>
      </c>
      <c r="H61" s="19" t="e">
        <f aca="false">C61+E61+G61</f>
        <v>#N/A</v>
      </c>
      <c r="I61" s="20" t="e">
        <f aca="false">VLOOKUP(H61,Tabelle2!$A$23:$B$38,2,TRUE())</f>
        <v>#N/A</v>
      </c>
      <c r="J61" s="21" t="e">
        <f aca="false">IF(Table1[[#This Row],[Ich schätze mich - abweichend von den Fragen oben - so ein:]]=0,I61,Table1[[#This Row],[Ich schätze mich - abweichend von den Fragen oben - so ein:]])</f>
        <v>#N/A</v>
      </c>
      <c r="K61" s="22" t="e">
        <f aca="false">I61-J61</f>
        <v>#N/A</v>
      </c>
      <c r="L61" s="23"/>
      <c r="M61" s="22" t="e">
        <f aca="false">IF(L61-J61=0,"gar nicht",IF(L61-J61&lt;0,CONCATENATE("zu Ihren Ungunsten ",(L61-J61)," Pkt."),CONCATENATE("zu Ihren Gunsten ",ABS(L61-J61), " Pkt.")))</f>
        <v>#N/A</v>
      </c>
      <c r="N61" s="24" t="e">
        <f aca="false">IF(K61=0, "", CONCATENATE("Davon abweichend sehen Sie sich selbst bei ", J61, " Pkt."))</f>
        <v>#N/A</v>
      </c>
    </row>
    <row r="62" customFormat="false" ht="15" hidden="false" customHeight="false" outlineLevel="0" collapsed="false">
      <c r="A62" s="16" t="n">
        <f aca="false">Rohdaten!E62</f>
        <v>0</v>
      </c>
      <c r="B62" s="17" t="e">
        <f aca="false">VLOOKUP(Table1[[#This Row],[Qualität meiner Beiträge (auch schriftlich) (50 %)]],Tabelle2!$A$1:$B$5,2,FALSE())</f>
        <v>#N/A</v>
      </c>
      <c r="C62" s="18" t="e">
        <f aca="false">B62*$C$1</f>
        <v>#N/A</v>
      </c>
      <c r="D62" s="17" t="e">
        <f aca="false">VLOOKUP(Table1[[#This Row],[Quantität meiner Beiträge (auch schriftlich) (50 %)]],Tabelle2!$A$8:$B$12,2,FALSE())</f>
        <v>#N/A</v>
      </c>
      <c r="E62" s="18" t="e">
        <f aca="false">D62*$E$1</f>
        <v>#N/A</v>
      </c>
      <c r="F62" s="17" t="e">
        <f aca="false">VLOOKUP(Table1[[#This Row],[Einzel-, Partner- und Gruppenarbeiten (30 %)2]],Tabelle2!$A$15:$B$19,2,FALSE())</f>
        <v>#N/A</v>
      </c>
      <c r="G62" s="18" t="e">
        <f aca="false">F62*$G$1</f>
        <v>#N/A</v>
      </c>
      <c r="H62" s="19" t="e">
        <f aca="false">C62+E62+G62</f>
        <v>#N/A</v>
      </c>
      <c r="I62" s="20" t="e">
        <f aca="false">VLOOKUP(H62,Tabelle2!$A$23:$B$38,2,TRUE())</f>
        <v>#N/A</v>
      </c>
      <c r="J62" s="21" t="e">
        <f aca="false">IF(Table1[[#This Row],[Ich schätze mich - abweichend von den Fragen oben - so ein:]]=0,I62,Table1[[#This Row],[Ich schätze mich - abweichend von den Fragen oben - so ein:]])</f>
        <v>#N/A</v>
      </c>
      <c r="K62" s="22" t="e">
        <f aca="false">I62-J62</f>
        <v>#N/A</v>
      </c>
      <c r="L62" s="23"/>
      <c r="M62" s="22" t="e">
        <f aca="false">IF(L62-J62=0,"gar nicht",IF(L62-J62&lt;0,CONCATENATE("zu Ihren Ungunsten ",(L62-J62)," Pkt."),CONCATENATE("zu Ihren Gunsten ",ABS(L62-J62), " Pkt.")))</f>
        <v>#N/A</v>
      </c>
      <c r="N62" s="24" t="e">
        <f aca="false">IF(K62=0, "", CONCATENATE("Davon abweichend sehen Sie sich selbst bei ", J62, " Pkt."))</f>
        <v>#N/A</v>
      </c>
    </row>
    <row r="63" customFormat="false" ht="15" hidden="false" customHeight="false" outlineLevel="0" collapsed="false">
      <c r="A63" s="16" t="n">
        <f aca="false">Rohdaten!E63</f>
        <v>0</v>
      </c>
      <c r="B63" s="17" t="e">
        <f aca="false">VLOOKUP(Table1[[#This Row],[Qualität meiner Beiträge (auch schriftlich) (50 %)]],Tabelle2!$A$1:$B$5,2,FALSE())</f>
        <v>#N/A</v>
      </c>
      <c r="C63" s="18" t="e">
        <f aca="false">B63*$C$1</f>
        <v>#N/A</v>
      </c>
      <c r="D63" s="17" t="e">
        <f aca="false">VLOOKUP(Table1[[#This Row],[Quantität meiner Beiträge (auch schriftlich) (50 %)]],Tabelle2!$A$8:$B$12,2,FALSE())</f>
        <v>#N/A</v>
      </c>
      <c r="E63" s="18" t="e">
        <f aca="false">D63*$E$1</f>
        <v>#N/A</v>
      </c>
      <c r="F63" s="17" t="e">
        <f aca="false">VLOOKUP(Table1[[#This Row],[Einzel-, Partner- und Gruppenarbeiten (30 %)2]],Tabelle2!$A$15:$B$19,2,FALSE())</f>
        <v>#N/A</v>
      </c>
      <c r="G63" s="18" t="e">
        <f aca="false">F63*$G$1</f>
        <v>#N/A</v>
      </c>
      <c r="H63" s="19" t="e">
        <f aca="false">C63+E63+G63</f>
        <v>#N/A</v>
      </c>
      <c r="I63" s="20" t="e">
        <f aca="false">VLOOKUP(H63,Tabelle2!$A$23:$B$38,2,TRUE())</f>
        <v>#N/A</v>
      </c>
      <c r="J63" s="21" t="e">
        <f aca="false">IF(Table1[[#This Row],[Ich schätze mich - abweichend von den Fragen oben - so ein:]]=0,I63,Table1[[#This Row],[Ich schätze mich - abweichend von den Fragen oben - so ein:]])</f>
        <v>#N/A</v>
      </c>
      <c r="K63" s="22" t="e">
        <f aca="false">I63-J63</f>
        <v>#N/A</v>
      </c>
      <c r="L63" s="23"/>
      <c r="M63" s="22" t="e">
        <f aca="false">IF(L63-J63=0,"gar nicht",IF(L63-J63&lt;0,CONCATENATE("zu Ihren Ungunsten ",(L63-J63)," Pkt."),CONCATENATE("zu Ihren Gunsten ",ABS(L63-J63), " Pkt.")))</f>
        <v>#N/A</v>
      </c>
      <c r="N63" s="24" t="e">
        <f aca="false">IF(K63=0, "", CONCATENATE("Davon abweichend sehen Sie sich selbst bei ", J63, " Pkt."))</f>
        <v>#N/A</v>
      </c>
    </row>
    <row r="64" customFormat="false" ht="15" hidden="false" customHeight="false" outlineLevel="0" collapsed="false">
      <c r="A64" s="16" t="n">
        <f aca="false">Rohdaten!E64</f>
        <v>0</v>
      </c>
      <c r="B64" s="17" t="e">
        <f aca="false">VLOOKUP(Table1[[#This Row],[Qualität meiner Beiträge (auch schriftlich) (50 %)]],Tabelle2!$A$1:$B$5,2,FALSE())</f>
        <v>#N/A</v>
      </c>
      <c r="C64" s="18" t="e">
        <f aca="false">B64*$C$1</f>
        <v>#N/A</v>
      </c>
      <c r="D64" s="17" t="e">
        <f aca="false">VLOOKUP(Table1[[#This Row],[Quantität meiner Beiträge (auch schriftlich) (50 %)]],Tabelle2!$A$8:$B$12,2,FALSE())</f>
        <v>#N/A</v>
      </c>
      <c r="E64" s="18" t="e">
        <f aca="false">D64*$E$1</f>
        <v>#N/A</v>
      </c>
      <c r="F64" s="17" t="e">
        <f aca="false">VLOOKUP(Table1[[#This Row],[Einzel-, Partner- und Gruppenarbeiten (30 %)2]],Tabelle2!$A$15:$B$19,2,FALSE())</f>
        <v>#N/A</v>
      </c>
      <c r="G64" s="18" t="e">
        <f aca="false">F64*$G$1</f>
        <v>#N/A</v>
      </c>
      <c r="H64" s="19" t="e">
        <f aca="false">C64+E64+G64</f>
        <v>#N/A</v>
      </c>
      <c r="I64" s="20" t="e">
        <f aca="false">VLOOKUP(H64,Tabelle2!$A$23:$B$38,2,TRUE())</f>
        <v>#N/A</v>
      </c>
      <c r="J64" s="21" t="e">
        <f aca="false">IF(Table1[[#This Row],[Ich schätze mich - abweichend von den Fragen oben - so ein:]]=0,I64,Table1[[#This Row],[Ich schätze mich - abweichend von den Fragen oben - so ein:]])</f>
        <v>#N/A</v>
      </c>
      <c r="K64" s="22" t="e">
        <f aca="false">I64-J64</f>
        <v>#N/A</v>
      </c>
      <c r="L64" s="23"/>
      <c r="M64" s="22" t="e">
        <f aca="false">IF(L64-J64=0,"gar nicht",IF(L64-J64&lt;0,CONCATENATE("zu Ihren Ungunsten ",(L64-J64)," Pkt."),CONCATENATE("zu Ihren Gunsten ",ABS(L64-J64), " Pkt.")))</f>
        <v>#N/A</v>
      </c>
      <c r="N64" s="24" t="e">
        <f aca="false">IF(K64=0, "", CONCATENATE("Davon abweichend sehen Sie sich selbst bei ", J64, " Pkt."))</f>
        <v>#N/A</v>
      </c>
    </row>
    <row r="65" customFormat="false" ht="15" hidden="false" customHeight="false" outlineLevel="0" collapsed="false">
      <c r="A65" s="16" t="n">
        <f aca="false">Rohdaten!E65</f>
        <v>0</v>
      </c>
      <c r="B65" s="17" t="e">
        <f aca="false">VLOOKUP(Table1[[#This Row],[Qualität meiner Beiträge (auch schriftlich) (50 %)]],Tabelle2!$A$1:$B$5,2,FALSE())</f>
        <v>#N/A</v>
      </c>
      <c r="C65" s="18" t="e">
        <f aca="false">B65*$C$1</f>
        <v>#N/A</v>
      </c>
      <c r="D65" s="17" t="e">
        <f aca="false">VLOOKUP(Table1[[#This Row],[Quantität meiner Beiträge (auch schriftlich) (50 %)]],Tabelle2!$A$8:$B$12,2,FALSE())</f>
        <v>#N/A</v>
      </c>
      <c r="E65" s="18" t="e">
        <f aca="false">D65*$E$1</f>
        <v>#N/A</v>
      </c>
      <c r="F65" s="17" t="e">
        <f aca="false">VLOOKUP(Table1[[#This Row],[Einzel-, Partner- und Gruppenarbeiten (30 %)2]],Tabelle2!$A$15:$B$19,2,FALSE())</f>
        <v>#N/A</v>
      </c>
      <c r="G65" s="18" t="e">
        <f aca="false">F65*$G$1</f>
        <v>#N/A</v>
      </c>
      <c r="H65" s="19" t="e">
        <f aca="false">C65+E65+G65</f>
        <v>#N/A</v>
      </c>
      <c r="I65" s="20" t="e">
        <f aca="false">VLOOKUP(H65,Tabelle2!$A$23:$B$38,2,TRUE())</f>
        <v>#N/A</v>
      </c>
      <c r="J65" s="21" t="e">
        <f aca="false">IF(Table1[[#This Row],[Ich schätze mich - abweichend von den Fragen oben - so ein:]]=0,I65,Table1[[#This Row],[Ich schätze mich - abweichend von den Fragen oben - so ein:]])</f>
        <v>#N/A</v>
      </c>
      <c r="K65" s="22" t="e">
        <f aca="false">I65-J65</f>
        <v>#N/A</v>
      </c>
      <c r="L65" s="23"/>
      <c r="M65" s="22" t="e">
        <f aca="false">IF(L65-J65=0,"gar nicht",IF(L65-J65&lt;0,CONCATENATE("zu Ihren Ungunsten ",(L65-J65)," Pkt."),CONCATENATE("zu Ihren Gunsten ",ABS(L65-J65), " Pkt.")))</f>
        <v>#N/A</v>
      </c>
      <c r="N65" s="24" t="e">
        <f aca="false">IF(K65=0, "", CONCATENATE("Davon abweichend sehen Sie sich selbst bei ", J65, " Pkt."))</f>
        <v>#N/A</v>
      </c>
    </row>
    <row r="66" customFormat="false" ht="15" hidden="false" customHeight="false" outlineLevel="0" collapsed="false">
      <c r="A66" s="16" t="n">
        <f aca="false">Rohdaten!E66</f>
        <v>0</v>
      </c>
      <c r="B66" s="17" t="e">
        <f aca="false">VLOOKUP(Table1[[#This Row],[Qualität meiner Beiträge (auch schriftlich) (50 %)]],Tabelle2!$A$1:$B$5,2,FALSE())</f>
        <v>#N/A</v>
      </c>
      <c r="C66" s="18" t="e">
        <f aca="false">B66*$C$1</f>
        <v>#N/A</v>
      </c>
      <c r="D66" s="17" t="e">
        <f aca="false">VLOOKUP(Table1[[#This Row],[Quantität meiner Beiträge (auch schriftlich) (50 %)]],Tabelle2!$A$8:$B$12,2,FALSE())</f>
        <v>#N/A</v>
      </c>
      <c r="E66" s="18" t="e">
        <f aca="false">D66*$E$1</f>
        <v>#N/A</v>
      </c>
      <c r="F66" s="17" t="e">
        <f aca="false">VLOOKUP(Table1[[#This Row],[Einzel-, Partner- und Gruppenarbeiten (30 %)2]],Tabelle2!$A$15:$B$19,2,FALSE())</f>
        <v>#N/A</v>
      </c>
      <c r="G66" s="18" t="e">
        <f aca="false">F66*$G$1</f>
        <v>#N/A</v>
      </c>
      <c r="H66" s="19" t="e">
        <f aca="false">C66+E66+G66</f>
        <v>#N/A</v>
      </c>
      <c r="I66" s="20" t="e">
        <f aca="false">VLOOKUP(H66,Tabelle2!$A$23:$B$38,2,TRUE())</f>
        <v>#N/A</v>
      </c>
      <c r="J66" s="21" t="e">
        <f aca="false">IF(Table1[[#This Row],[Ich schätze mich - abweichend von den Fragen oben - so ein:]]=0,I66,Table1[[#This Row],[Ich schätze mich - abweichend von den Fragen oben - so ein:]])</f>
        <v>#N/A</v>
      </c>
      <c r="K66" s="22" t="e">
        <f aca="false">I66-J66</f>
        <v>#N/A</v>
      </c>
      <c r="L66" s="23"/>
      <c r="M66" s="22" t="e">
        <f aca="false">IF(L66-J66=0,"gar nicht",IF(L66-J66&lt;0,CONCATENATE("zu Ihren Ungunsten ",(L66-J66)," Pkt."),CONCATENATE("zu Ihren Gunsten ",ABS(L66-J66), " Pkt.")))</f>
        <v>#N/A</v>
      </c>
      <c r="N66" s="24" t="e">
        <f aca="false">IF(K66=0, "", CONCATENATE("Davon abweichend sehen Sie sich selbst bei ", J66, " Pkt."))</f>
        <v>#N/A</v>
      </c>
    </row>
    <row r="67" customFormat="false" ht="15" hidden="false" customHeight="false" outlineLevel="0" collapsed="false">
      <c r="A67" s="1" t="n">
        <f aca="false">Rohdaten!E67</f>
        <v>0</v>
      </c>
      <c r="B67" s="3" t="e">
        <f aca="false">VLOOKUP(Table1[[#This Row],[Qualität meiner Beiträge (auch schriftlich) (50 %)]],Tabelle2!$A$1:$B$5,2,FALSE())</f>
        <v>#VALUE!</v>
      </c>
      <c r="C67" s="4" t="e">
        <f aca="false">B67*$C$1</f>
        <v>#VALUE!</v>
      </c>
      <c r="D67" s="3" t="e">
        <f aca="false">VLOOKUP(Table1[[#This Row],[Quantität meiner Beiträge (auch schriftlich) (50 %)]],Tabelle2!$A$8:$B$12,2,FALSE())</f>
        <v>#VALUE!</v>
      </c>
      <c r="E67" s="4" t="e">
        <f aca="false">D67*$E$1</f>
        <v>#VALUE!</v>
      </c>
      <c r="F67" s="3" t="e">
        <f aca="false">VLOOKUP(Table1[[#This Row],[Einzel-, Partner- und Gruppenarbeiten (30 %)2]],Tabelle2!$A$15:$B$19,2,FALSE())</f>
        <v>#VALUE!</v>
      </c>
      <c r="G67" s="4" t="e">
        <f aca="false">F67*$G$1</f>
        <v>#VALUE!</v>
      </c>
      <c r="H67" s="5" t="e">
        <f aca="false">C67+E67+G67</f>
        <v>#VALUE!</v>
      </c>
      <c r="I67" s="6" t="e">
        <f aca="false">VLOOKUP(H67,Tabelle2!$A$23:$B$38,2,TRUE())</f>
        <v>#VALUE!</v>
      </c>
      <c r="J67" s="25" t="e">
        <f aca="false">IF(Table1[[#This Row],[Ich schätze mich - abweichend von den Fragen oben - so ein:]]=0,I67,Table1[[#This Row],[Ich schätze mich - abweichend von den Fragen oben - so ein:]])</f>
        <v>#VALUE!</v>
      </c>
      <c r="K67" s="26" t="e">
        <f aca="false">I67-J67</f>
        <v>#VALUE!</v>
      </c>
      <c r="M67" s="22" t="e">
        <f aca="false">IF(L67-J67=0,"gar nicht",IF(L67-J67&lt;0,CONCATENATE("zu Ihren Ungunsten ",(L67-J67)," Pkt."),CONCATENATE("zu Ihren Gunsten ",ABS(L67-J67), " Pkt.")))</f>
        <v>#VALUE!</v>
      </c>
      <c r="N67" s="24" t="e">
        <f aca="false">IF(K67=0, "", CONCATENATE("Davon abweichend sehen Sie sich selbst bei ", J67, " Pkt."))</f>
        <v>#VALUE!</v>
      </c>
    </row>
    <row r="68" customFormat="false" ht="15" hidden="false" customHeight="false" outlineLevel="0" collapsed="false">
      <c r="A68" s="1" t="n">
        <f aca="false">Rohdaten!E68</f>
        <v>0</v>
      </c>
      <c r="B68" s="3" t="e">
        <f aca="false">VLOOKUP(Table1[[#This Row],[Qualität meiner Beiträge (auch schriftlich) (50 %)]],Tabelle2!$A$1:$B$5,2,FALSE())</f>
        <v>#VALUE!</v>
      </c>
      <c r="C68" s="4" t="e">
        <f aca="false">B68*$C$1</f>
        <v>#VALUE!</v>
      </c>
      <c r="D68" s="3" t="e">
        <f aca="false">VLOOKUP(Table1[[#This Row],[Quantität meiner Beiträge (auch schriftlich) (50 %)]],Tabelle2!$A$8:$B$12,2,FALSE())</f>
        <v>#VALUE!</v>
      </c>
      <c r="E68" s="4" t="e">
        <f aca="false">D68*$E$1</f>
        <v>#VALUE!</v>
      </c>
      <c r="F68" s="3" t="e">
        <f aca="false">VLOOKUP(Table1[[#This Row],[Einzel-, Partner- und Gruppenarbeiten (30 %)2]],Tabelle2!$A$15:$B$19,2,FALSE())</f>
        <v>#VALUE!</v>
      </c>
      <c r="G68" s="4" t="e">
        <f aca="false">F68*$G$1</f>
        <v>#VALUE!</v>
      </c>
      <c r="H68" s="5" t="e">
        <f aca="false">C68+E68+G68</f>
        <v>#VALUE!</v>
      </c>
      <c r="I68" s="6" t="e">
        <f aca="false">VLOOKUP(H68,Tabelle2!$A$23:$B$38,2,TRUE())</f>
        <v>#VALUE!</v>
      </c>
      <c r="J68" s="25" t="e">
        <f aca="false">IF(Table1[[#This Row],[Ich schätze mich - abweichend von den Fragen oben - so ein:]]=0,I68,Table1[[#This Row],[Ich schätze mich - abweichend von den Fragen oben - so ein:]])</f>
        <v>#VALUE!</v>
      </c>
      <c r="K68" s="26" t="e">
        <f aca="false">I68-J68</f>
        <v>#VALUE!</v>
      </c>
      <c r="M68" s="22" t="e">
        <f aca="false">IF(L68-J68=0,"gar nicht",IF(L68-J68&lt;0,CONCATENATE("zu Ihren Ungunsten ",(L68-J68)," Pkt."),CONCATENATE("zu Ihren Gunsten ",ABS(L68-J68), " Pkt.")))</f>
        <v>#VALUE!</v>
      </c>
      <c r="N68" s="24" t="e">
        <f aca="false">IF(K68=0, "", CONCATENATE("Davon abweichend sehen Sie sich selbst bei ", J68, " Pkt."))</f>
        <v>#VALUE!</v>
      </c>
    </row>
    <row r="69" customFormat="false" ht="15" hidden="false" customHeight="false" outlineLevel="0" collapsed="false">
      <c r="A69" s="1" t="n">
        <f aca="false">Rohdaten!E69</f>
        <v>0</v>
      </c>
      <c r="B69" s="3" t="e">
        <f aca="false">VLOOKUP(Table1[[#This Row],[Qualität meiner Beiträge (auch schriftlich) (50 %)]],Tabelle2!$A$1:$B$5,2,FALSE())</f>
        <v>#VALUE!</v>
      </c>
      <c r="C69" s="4" t="e">
        <f aca="false">B69*$C$1</f>
        <v>#VALUE!</v>
      </c>
      <c r="D69" s="3" t="e">
        <f aca="false">VLOOKUP(Table1[[#This Row],[Quantität meiner Beiträge (auch schriftlich) (50 %)]],Tabelle2!$A$8:$B$12,2,FALSE())</f>
        <v>#VALUE!</v>
      </c>
      <c r="E69" s="4" t="e">
        <f aca="false">D69*$E$1</f>
        <v>#VALUE!</v>
      </c>
      <c r="F69" s="3" t="e">
        <f aca="false">VLOOKUP(Table1[[#This Row],[Einzel-, Partner- und Gruppenarbeiten (30 %)2]],Tabelle2!$A$15:$B$19,2,FALSE())</f>
        <v>#VALUE!</v>
      </c>
      <c r="G69" s="4" t="e">
        <f aca="false">F69*$G$1</f>
        <v>#VALUE!</v>
      </c>
      <c r="H69" s="5" t="e">
        <f aca="false">C69+E69+G69</f>
        <v>#VALUE!</v>
      </c>
      <c r="I69" s="6" t="e">
        <f aca="false">VLOOKUP(H69,Tabelle2!$A$23:$B$38,2,TRUE())</f>
        <v>#VALUE!</v>
      </c>
      <c r="J69" s="25" t="e">
        <f aca="false">IF(Table1[[#This Row],[Ich schätze mich - abweichend von den Fragen oben - so ein:]]=0,I69,Table1[[#This Row],[Ich schätze mich - abweichend von den Fragen oben - so ein:]])</f>
        <v>#VALUE!</v>
      </c>
      <c r="K69" s="26" t="e">
        <f aca="false">I69-J69</f>
        <v>#VALUE!</v>
      </c>
      <c r="M69" s="22" t="e">
        <f aca="false">IF(L69-J69=0,"gar nicht",IF(L69-J69&lt;0,CONCATENATE("zu Ihren Ungunsten ",(L69-J69)," Pkt."),CONCATENATE("zu Ihren Gunsten ",ABS(L69-J69), " Pkt.")))</f>
        <v>#VALUE!</v>
      </c>
      <c r="N69" s="24" t="e">
        <f aca="false">IF(K69=0, "", CONCATENATE("Davon abweichend sehen Sie sich selbst bei ", J69, " Pkt."))</f>
        <v>#VALUE!</v>
      </c>
    </row>
    <row r="70" customFormat="false" ht="15" hidden="false" customHeight="false" outlineLevel="0" collapsed="false">
      <c r="A70" s="1" t="n">
        <f aca="false">Rohdaten!E70</f>
        <v>0</v>
      </c>
      <c r="B70" s="3" t="e">
        <f aca="false">VLOOKUP(Table1[[#This Row],[Qualität meiner Beiträge (auch schriftlich) (50 %)]],Tabelle2!$A$1:$B$5,2,FALSE())</f>
        <v>#VALUE!</v>
      </c>
      <c r="C70" s="4" t="e">
        <f aca="false">B70*$C$1</f>
        <v>#VALUE!</v>
      </c>
      <c r="D70" s="3" t="e">
        <f aca="false">VLOOKUP(Table1[[#This Row],[Quantität meiner Beiträge (auch schriftlich) (50 %)]],Tabelle2!$A$8:$B$12,2,FALSE())</f>
        <v>#VALUE!</v>
      </c>
      <c r="E70" s="4" t="e">
        <f aca="false">D70*$E$1</f>
        <v>#VALUE!</v>
      </c>
      <c r="F70" s="3" t="e">
        <f aca="false">VLOOKUP(Table1[[#This Row],[Einzel-, Partner- und Gruppenarbeiten (30 %)2]],Tabelle2!$A$15:$B$19,2,FALSE())</f>
        <v>#VALUE!</v>
      </c>
      <c r="G70" s="4" t="e">
        <f aca="false">F70*$G$1</f>
        <v>#VALUE!</v>
      </c>
      <c r="H70" s="5" t="e">
        <f aca="false">C70+E70+G70</f>
        <v>#VALUE!</v>
      </c>
      <c r="I70" s="6" t="e">
        <f aca="false">VLOOKUP(H70,Tabelle2!$A$23:$B$38,2,TRUE())</f>
        <v>#VALUE!</v>
      </c>
      <c r="J70" s="25" t="e">
        <f aca="false">IF(Table1[[#This Row],[Ich schätze mich - abweichend von den Fragen oben - so ein:]]=0,I70,Table1[[#This Row],[Ich schätze mich - abweichend von den Fragen oben - so ein:]])</f>
        <v>#VALUE!</v>
      </c>
      <c r="K70" s="26" t="e">
        <f aca="false">I70-J70</f>
        <v>#VALUE!</v>
      </c>
      <c r="M70" s="22" t="e">
        <f aca="false">IF(L70-J70=0,"gar nicht",IF(L70-J70&lt;0,CONCATENATE("zu Ihren Ungunsten ",(L70-J70)," Pkt."),CONCATENATE("zu Ihren Gunsten ",ABS(L70-J70), " Pkt.")))</f>
        <v>#VALUE!</v>
      </c>
      <c r="N70" s="24" t="e">
        <f aca="false">IF(K70=0, "", CONCATENATE("Davon abweichend sehen Sie sich selbst bei ", J70, " Pkt."))</f>
        <v>#VALUE!</v>
      </c>
    </row>
    <row r="71" customFormat="false" ht="15" hidden="false" customHeight="false" outlineLevel="0" collapsed="false">
      <c r="A71" s="1" t="n">
        <f aca="false">Rohdaten!E71</f>
        <v>0</v>
      </c>
      <c r="B71" s="3" t="e">
        <f aca="false">VLOOKUP(Table1[[#This Row],[Qualität meiner Beiträge (auch schriftlich) (50 %)]],Tabelle2!$A$1:$B$5,2,FALSE())</f>
        <v>#VALUE!</v>
      </c>
      <c r="C71" s="4" t="e">
        <f aca="false">B71*$C$1</f>
        <v>#VALUE!</v>
      </c>
      <c r="D71" s="3" t="e">
        <f aca="false">VLOOKUP(Table1[[#This Row],[Quantität meiner Beiträge (auch schriftlich) (50 %)]],Tabelle2!$A$8:$B$12,2,FALSE())</f>
        <v>#VALUE!</v>
      </c>
      <c r="E71" s="4" t="e">
        <f aca="false">D71*$E$1</f>
        <v>#VALUE!</v>
      </c>
      <c r="F71" s="3" t="e">
        <f aca="false">VLOOKUP(Table1[[#This Row],[Einzel-, Partner- und Gruppenarbeiten (30 %)2]],Tabelle2!$A$15:$B$19,2,FALSE())</f>
        <v>#VALUE!</v>
      </c>
      <c r="G71" s="4" t="e">
        <f aca="false">F71*$G$1</f>
        <v>#VALUE!</v>
      </c>
      <c r="H71" s="5" t="e">
        <f aca="false">C71+E71+G71</f>
        <v>#VALUE!</v>
      </c>
      <c r="I71" s="6" t="e">
        <f aca="false">VLOOKUP(H71,Tabelle2!$A$23:$B$38,2,TRUE())</f>
        <v>#VALUE!</v>
      </c>
      <c r="J71" s="25" t="e">
        <f aca="false">IF(Table1[[#This Row],[Ich schätze mich - abweichend von den Fragen oben - so ein:]]=0,I71,Table1[[#This Row],[Ich schätze mich - abweichend von den Fragen oben - so ein:]])</f>
        <v>#VALUE!</v>
      </c>
      <c r="K71" s="26" t="e">
        <f aca="false">I71-J71</f>
        <v>#VALUE!</v>
      </c>
      <c r="M71" s="22" t="e">
        <f aca="false">IF(L71-J71=0,"gar nicht",IF(L71-J71&lt;0,CONCATENATE("zu Ihren Ungunsten ",(L71-J71)," Pkt."),CONCATENATE("zu Ihren Gunsten ",ABS(L71-J71), " Pkt.")))</f>
        <v>#VALUE!</v>
      </c>
      <c r="N71" s="24" t="e">
        <f aca="false">IF(K71=0, "", CONCATENATE("Davon abweichend sehen Sie sich selbst bei ", J71, " Pkt."))</f>
        <v>#VALUE!</v>
      </c>
    </row>
    <row r="72" customFormat="false" ht="15" hidden="false" customHeight="false" outlineLevel="0" collapsed="false">
      <c r="A72" s="1" t="n">
        <f aca="false">Rohdaten!E72</f>
        <v>0</v>
      </c>
      <c r="B72" s="3" t="e">
        <f aca="false">VLOOKUP(Table1[[#This Row],[Qualität meiner Beiträge (auch schriftlich) (50 %)]],Tabelle2!$A$1:$B$5,2,FALSE())</f>
        <v>#VALUE!</v>
      </c>
      <c r="C72" s="4" t="e">
        <f aca="false">B72*$C$1</f>
        <v>#VALUE!</v>
      </c>
      <c r="D72" s="3" t="e">
        <f aca="false">VLOOKUP(Table1[[#This Row],[Quantität meiner Beiträge (auch schriftlich) (50 %)]],Tabelle2!$A$8:$B$12,2,FALSE())</f>
        <v>#VALUE!</v>
      </c>
      <c r="E72" s="4" t="e">
        <f aca="false">D72*$E$1</f>
        <v>#VALUE!</v>
      </c>
      <c r="F72" s="3" t="e">
        <f aca="false">VLOOKUP(Table1[[#This Row],[Einzel-, Partner- und Gruppenarbeiten (30 %)2]],Tabelle2!$A$15:$B$19,2,FALSE())</f>
        <v>#VALUE!</v>
      </c>
      <c r="G72" s="4" t="e">
        <f aca="false">F72*$G$1</f>
        <v>#VALUE!</v>
      </c>
      <c r="H72" s="5" t="e">
        <f aca="false">C72+E72+G72</f>
        <v>#VALUE!</v>
      </c>
      <c r="I72" s="6" t="e">
        <f aca="false">VLOOKUP(H72,Tabelle2!$A$23:$B$38,2,TRUE())</f>
        <v>#VALUE!</v>
      </c>
      <c r="J72" s="25" t="e">
        <f aca="false">IF(Table1[[#This Row],[Ich schätze mich - abweichend von den Fragen oben - so ein:]]=0,I72,Table1[[#This Row],[Ich schätze mich - abweichend von den Fragen oben - so ein:]])</f>
        <v>#VALUE!</v>
      </c>
      <c r="K72" s="26" t="e">
        <f aca="false">I72-J72</f>
        <v>#VALUE!</v>
      </c>
      <c r="M72" s="22" t="e">
        <f aca="false">IF(L72-J72=0,"gar nicht",IF(L72-J72&lt;0,CONCATENATE("zu Ihren Ungunsten ",(L72-J72)," Pkt."),CONCATENATE("zu Ihren Gunsten ",ABS(L72-J72), " Pkt.")))</f>
        <v>#VALUE!</v>
      </c>
      <c r="N72" s="24" t="e">
        <f aca="false">IF(K72=0, "", CONCATENATE("Davon abweichend sehen Sie sich selbst bei ", J72, " Pkt."))</f>
        <v>#VALUE!</v>
      </c>
    </row>
    <row r="73" customFormat="false" ht="15" hidden="false" customHeight="false" outlineLevel="0" collapsed="false">
      <c r="A73" s="1" t="n">
        <f aca="false">Rohdaten!E73</f>
        <v>0</v>
      </c>
      <c r="B73" s="3" t="e">
        <f aca="false">VLOOKUP(Table1[[#This Row],[Qualität meiner Beiträge (auch schriftlich) (50 %)]],Tabelle2!$A$1:$B$5,2,FALSE())</f>
        <v>#VALUE!</v>
      </c>
      <c r="C73" s="4" t="e">
        <f aca="false">B73*$C$1</f>
        <v>#VALUE!</v>
      </c>
      <c r="D73" s="3" t="e">
        <f aca="false">VLOOKUP(Table1[[#This Row],[Quantität meiner Beiträge (auch schriftlich) (50 %)]],Tabelle2!$A$8:$B$12,2,FALSE())</f>
        <v>#VALUE!</v>
      </c>
      <c r="E73" s="4" t="e">
        <f aca="false">D73*$E$1</f>
        <v>#VALUE!</v>
      </c>
      <c r="F73" s="3" t="e">
        <f aca="false">VLOOKUP(Table1[[#This Row],[Einzel-, Partner- und Gruppenarbeiten (30 %)2]],Tabelle2!$A$15:$B$19,2,FALSE())</f>
        <v>#VALUE!</v>
      </c>
      <c r="G73" s="4" t="e">
        <f aca="false">F73*$G$1</f>
        <v>#VALUE!</v>
      </c>
      <c r="H73" s="5" t="e">
        <f aca="false">C73+E73+G73</f>
        <v>#VALUE!</v>
      </c>
      <c r="I73" s="6" t="e">
        <f aca="false">VLOOKUP(H73,Tabelle2!$A$23:$B$38,2,TRUE())</f>
        <v>#VALUE!</v>
      </c>
      <c r="J73" s="25" t="e">
        <f aca="false">IF(Table1[[#This Row],[Ich schätze mich - abweichend von den Fragen oben - so ein:]]=0,I73,Table1[[#This Row],[Ich schätze mich - abweichend von den Fragen oben - so ein:]])</f>
        <v>#VALUE!</v>
      </c>
      <c r="K73" s="26" t="e">
        <f aca="false">I73-J73</f>
        <v>#VALUE!</v>
      </c>
      <c r="M73" s="22" t="e">
        <f aca="false">IF(L73-J73=0,"gar nicht",IF(L73-J73&lt;0,CONCATENATE("zu Ihren Ungunsten ",(L73-J73)," Pkt."),CONCATENATE("zu Ihren Gunsten ",ABS(L73-J73), " Pkt.")))</f>
        <v>#VALUE!</v>
      </c>
      <c r="N73" s="24" t="e">
        <f aca="false">IF(K73=0, "", CONCATENATE("Davon abweichend sehen Sie sich selbst bei ", J73, " Pkt."))</f>
        <v>#VALUE!</v>
      </c>
    </row>
    <row r="74" customFormat="false" ht="15" hidden="false" customHeight="false" outlineLevel="0" collapsed="false">
      <c r="A74" s="1" t="n">
        <f aca="false">Rohdaten!E74</f>
        <v>0</v>
      </c>
      <c r="B74" s="3" t="e">
        <f aca="false">VLOOKUP(Table1[[#This Row],[Qualität meiner Beiträge (auch schriftlich) (50 %)]],Tabelle2!$A$1:$B$5,2,FALSE())</f>
        <v>#VALUE!</v>
      </c>
      <c r="C74" s="4" t="e">
        <f aca="false">B74*$C$1</f>
        <v>#VALUE!</v>
      </c>
      <c r="D74" s="3" t="e">
        <f aca="false">VLOOKUP(Table1[[#This Row],[Quantität meiner Beiträge (auch schriftlich) (50 %)]],Tabelle2!$A$8:$B$12,2,FALSE())</f>
        <v>#VALUE!</v>
      </c>
      <c r="E74" s="4" t="e">
        <f aca="false">D74*$E$1</f>
        <v>#VALUE!</v>
      </c>
      <c r="F74" s="3" t="e">
        <f aca="false">VLOOKUP(Table1[[#This Row],[Einzel-, Partner- und Gruppenarbeiten (30 %)2]],Tabelle2!$A$15:$B$19,2,FALSE())</f>
        <v>#VALUE!</v>
      </c>
      <c r="G74" s="4" t="e">
        <f aca="false">F74*$G$1</f>
        <v>#VALUE!</v>
      </c>
      <c r="H74" s="5" t="e">
        <f aca="false">C74+E74+G74</f>
        <v>#VALUE!</v>
      </c>
      <c r="I74" s="6" t="e">
        <f aca="false">VLOOKUP(H74,Tabelle2!$A$23:$B$38,2,TRUE())</f>
        <v>#VALUE!</v>
      </c>
      <c r="J74" s="25" t="e">
        <f aca="false">IF(Table1[[#This Row],[Ich schätze mich - abweichend von den Fragen oben - so ein:]]=0,I74,Table1[[#This Row],[Ich schätze mich - abweichend von den Fragen oben - so ein:]])</f>
        <v>#VALUE!</v>
      </c>
      <c r="K74" s="26" t="e">
        <f aca="false">I74-J74</f>
        <v>#VALUE!</v>
      </c>
      <c r="M74" s="22" t="e">
        <f aca="false">IF(L74-J74=0,"gar nicht",IF(L74-J74&lt;0,CONCATENATE("zu Ihren Ungunsten ",(L74-J74)," Pkt."),CONCATENATE("zu Ihren Gunsten ",ABS(L74-J74), " Pkt.")))</f>
        <v>#VALUE!</v>
      </c>
      <c r="N74" s="24" t="e">
        <f aca="false">IF(K74=0, "", CONCATENATE("Davon abweichend sehen Sie sich selbst bei ", J74, " Pkt."))</f>
        <v>#VALUE!</v>
      </c>
    </row>
    <row r="75" customFormat="false" ht="15" hidden="false" customHeight="false" outlineLevel="0" collapsed="false">
      <c r="A75" s="1" t="n">
        <f aca="false">Rohdaten!E75</f>
        <v>0</v>
      </c>
      <c r="B75" s="3" t="e">
        <f aca="false">VLOOKUP(Table1[[#This Row],[Qualität meiner Beiträge (auch schriftlich) (50 %)]],Tabelle2!$A$1:$B$5,2,FALSE())</f>
        <v>#VALUE!</v>
      </c>
      <c r="C75" s="4" t="e">
        <f aca="false">B75*$C$1</f>
        <v>#VALUE!</v>
      </c>
      <c r="D75" s="3" t="e">
        <f aca="false">VLOOKUP(Table1[[#This Row],[Quantität meiner Beiträge (auch schriftlich) (50 %)]],Tabelle2!$A$8:$B$12,2,FALSE())</f>
        <v>#VALUE!</v>
      </c>
      <c r="E75" s="4" t="e">
        <f aca="false">D75*$E$1</f>
        <v>#VALUE!</v>
      </c>
      <c r="F75" s="3" t="e">
        <f aca="false">VLOOKUP(Table1[[#This Row],[Einzel-, Partner- und Gruppenarbeiten (30 %)2]],Tabelle2!$A$15:$B$19,2,FALSE())</f>
        <v>#VALUE!</v>
      </c>
      <c r="G75" s="4" t="e">
        <f aca="false">F75*$G$1</f>
        <v>#VALUE!</v>
      </c>
      <c r="H75" s="5" t="e">
        <f aca="false">C75+E75+G75</f>
        <v>#VALUE!</v>
      </c>
      <c r="I75" s="6" t="e">
        <f aca="false">VLOOKUP(H75,Tabelle2!$A$23:$B$38,2,TRUE())</f>
        <v>#VALUE!</v>
      </c>
      <c r="J75" s="25" t="e">
        <f aca="false">IF(Table1[[#This Row],[Ich schätze mich - abweichend von den Fragen oben - so ein:]]=0,I75,Table1[[#This Row],[Ich schätze mich - abweichend von den Fragen oben - so ein:]])</f>
        <v>#VALUE!</v>
      </c>
      <c r="K75" s="26" t="e">
        <f aca="false">I75-J75</f>
        <v>#VALUE!</v>
      </c>
      <c r="M75" s="22" t="e">
        <f aca="false">IF(L75-J75=0,"gar nicht",IF(L75-J75&lt;0,CONCATENATE("zu Ihren Ungunsten ",(L75-J75)," Pkt."),CONCATENATE("zu Ihren Gunsten ",ABS(L75-J75), " Pkt.")))</f>
        <v>#VALUE!</v>
      </c>
      <c r="N75" s="24" t="e">
        <f aca="false">IF(K75=0, "", CONCATENATE("Davon abweichend sehen Sie sich selbst bei ", J75, " Pkt."))</f>
        <v>#VALUE!</v>
      </c>
    </row>
    <row r="76" customFormat="false" ht="15" hidden="false" customHeight="false" outlineLevel="0" collapsed="false">
      <c r="A76" s="1" t="n">
        <f aca="false">Rohdaten!E76</f>
        <v>0</v>
      </c>
      <c r="B76" s="3" t="e">
        <f aca="false">VLOOKUP(Table1[[#This Row],[Qualität meiner Beiträge (auch schriftlich) (50 %)]],Tabelle2!$A$1:$B$5,2,FALSE())</f>
        <v>#VALUE!</v>
      </c>
      <c r="C76" s="4" t="e">
        <f aca="false">B76*$C$1</f>
        <v>#VALUE!</v>
      </c>
      <c r="D76" s="3" t="e">
        <f aca="false">VLOOKUP(Table1[[#This Row],[Quantität meiner Beiträge (auch schriftlich) (50 %)]],Tabelle2!$A$8:$B$12,2,FALSE())</f>
        <v>#VALUE!</v>
      </c>
      <c r="E76" s="4" t="e">
        <f aca="false">D76*$E$1</f>
        <v>#VALUE!</v>
      </c>
      <c r="F76" s="3" t="e">
        <f aca="false">VLOOKUP(Table1[[#This Row],[Einzel-, Partner- und Gruppenarbeiten (30 %)2]],Tabelle2!$A$15:$B$19,2,FALSE())</f>
        <v>#VALUE!</v>
      </c>
      <c r="G76" s="4" t="e">
        <f aca="false">F76*$G$1</f>
        <v>#VALUE!</v>
      </c>
      <c r="H76" s="5" t="e">
        <f aca="false">C76+E76+G76</f>
        <v>#VALUE!</v>
      </c>
      <c r="I76" s="6" t="e">
        <f aca="false">VLOOKUP(H76,Tabelle2!$A$23:$B$38,2,TRUE())</f>
        <v>#VALUE!</v>
      </c>
      <c r="J76" s="25" t="e">
        <f aca="false">IF(Table1[[#This Row],[Ich schätze mich - abweichend von den Fragen oben - so ein:]]=0,I76,Table1[[#This Row],[Ich schätze mich - abweichend von den Fragen oben - so ein:]])</f>
        <v>#VALUE!</v>
      </c>
      <c r="K76" s="26" t="e">
        <f aca="false">I76-J76</f>
        <v>#VALUE!</v>
      </c>
      <c r="M76" s="22" t="e">
        <f aca="false">IF(L76-J76=0,"gar nicht",IF(L76-J76&lt;0,CONCATENATE("zu Ihren Ungunsten ",(L76-J76)," Pkt."),CONCATENATE("zu Ihren Gunsten ",ABS(L76-J76), " Pkt.")))</f>
        <v>#VALUE!</v>
      </c>
      <c r="N76" s="24" t="e">
        <f aca="false">IF(K76=0, "", CONCATENATE("Davon abweichend sehen Sie sich selbst bei ", J76, " Pkt."))</f>
        <v>#VALUE!</v>
      </c>
    </row>
    <row r="77" customFormat="false" ht="15" hidden="false" customHeight="false" outlineLevel="0" collapsed="false">
      <c r="A77" s="1" t="n">
        <f aca="false">Rohdaten!E77</f>
        <v>0</v>
      </c>
      <c r="B77" s="3" t="e">
        <f aca="false">VLOOKUP(Table1[[#This Row],[Qualität meiner Beiträge (auch schriftlich) (50 %)]],Tabelle2!$A$1:$B$5,2,FALSE())</f>
        <v>#VALUE!</v>
      </c>
      <c r="C77" s="4" t="e">
        <f aca="false">B77*$C$1</f>
        <v>#VALUE!</v>
      </c>
      <c r="D77" s="3" t="e">
        <f aca="false">VLOOKUP(Table1[[#This Row],[Quantität meiner Beiträge (auch schriftlich) (50 %)]],Tabelle2!$A$8:$B$12,2,FALSE())</f>
        <v>#VALUE!</v>
      </c>
      <c r="E77" s="4" t="e">
        <f aca="false">D77*$E$1</f>
        <v>#VALUE!</v>
      </c>
      <c r="F77" s="3" t="e">
        <f aca="false">VLOOKUP(Table1[[#This Row],[Einzel-, Partner- und Gruppenarbeiten (30 %)2]],Tabelle2!$A$15:$B$19,2,FALSE())</f>
        <v>#VALUE!</v>
      </c>
      <c r="G77" s="4" t="e">
        <f aca="false">F77*$G$1</f>
        <v>#VALUE!</v>
      </c>
      <c r="H77" s="5" t="e">
        <f aca="false">C77+E77+G77</f>
        <v>#VALUE!</v>
      </c>
      <c r="I77" s="6" t="e">
        <f aca="false">VLOOKUP(H77,Tabelle2!$A$23:$B$38,2,TRUE())</f>
        <v>#VALUE!</v>
      </c>
      <c r="J77" s="25" t="e">
        <f aca="false">IF(Table1[[#This Row],[Ich schätze mich - abweichend von den Fragen oben - so ein:]]=0,I77,Table1[[#This Row],[Ich schätze mich - abweichend von den Fragen oben - so ein:]])</f>
        <v>#VALUE!</v>
      </c>
      <c r="K77" s="26" t="e">
        <f aca="false">I77-J77</f>
        <v>#VALUE!</v>
      </c>
      <c r="M77" s="22" t="e">
        <f aca="false">IF(L77-J77=0,"gar nicht",IF(L77-J77&lt;0,CONCATENATE("zu Ihren Ungunsten ",(L77-J77)," Pkt."),CONCATENATE("zu Ihren Gunsten ",ABS(L77-J77), " Pkt.")))</f>
        <v>#VALUE!</v>
      </c>
      <c r="N77" s="24" t="e">
        <f aca="false">IF(K77=0, "", CONCATENATE("Davon abweichend sehen Sie sich selbst bei ", J77, " Pkt."))</f>
        <v>#VALUE!</v>
      </c>
    </row>
    <row r="78" customFormat="false" ht="15" hidden="false" customHeight="false" outlineLevel="0" collapsed="false">
      <c r="A78" s="1" t="n">
        <f aca="false">Rohdaten!E78</f>
        <v>0</v>
      </c>
      <c r="B78" s="3" t="e">
        <f aca="false">VLOOKUP(Table1[[#This Row],[Qualität meiner Beiträge (auch schriftlich) (50 %)]],Tabelle2!$A$1:$B$5,2,FALSE())</f>
        <v>#VALUE!</v>
      </c>
      <c r="C78" s="4" t="e">
        <f aca="false">B78*$C$1</f>
        <v>#VALUE!</v>
      </c>
      <c r="D78" s="3" t="e">
        <f aca="false">VLOOKUP(Table1[[#This Row],[Quantität meiner Beiträge (auch schriftlich) (50 %)]],Tabelle2!$A$8:$B$12,2,FALSE())</f>
        <v>#VALUE!</v>
      </c>
      <c r="E78" s="4" t="e">
        <f aca="false">D78*$E$1</f>
        <v>#VALUE!</v>
      </c>
      <c r="F78" s="3" t="e">
        <f aca="false">VLOOKUP(Table1[[#This Row],[Einzel-, Partner- und Gruppenarbeiten (30 %)2]],Tabelle2!$A$15:$B$19,2,FALSE())</f>
        <v>#VALUE!</v>
      </c>
      <c r="G78" s="4" t="e">
        <f aca="false">F78*$G$1</f>
        <v>#VALUE!</v>
      </c>
      <c r="H78" s="5" t="e">
        <f aca="false">C78+E78+G78</f>
        <v>#VALUE!</v>
      </c>
      <c r="I78" s="6" t="e">
        <f aca="false">VLOOKUP(H78,Tabelle2!$A$23:$B$38,2,TRUE())</f>
        <v>#VALUE!</v>
      </c>
      <c r="J78" s="25" t="e">
        <f aca="false">IF(Table1[[#This Row],[Ich schätze mich - abweichend von den Fragen oben - so ein:]]=0,I78,Table1[[#This Row],[Ich schätze mich - abweichend von den Fragen oben - so ein:]])</f>
        <v>#VALUE!</v>
      </c>
      <c r="K78" s="26" t="e">
        <f aca="false">I78-J78</f>
        <v>#VALUE!</v>
      </c>
      <c r="M78" s="22" t="e">
        <f aca="false">IF(L78-J78=0,"gar nicht",IF(L78-J78&lt;0,CONCATENATE("zu Ihren Ungunsten ",(L78-J78)," Pkt."),CONCATENATE("zu Ihren Gunsten ",ABS(L78-J78), " Pkt.")))</f>
        <v>#VALUE!</v>
      </c>
      <c r="N78" s="24" t="e">
        <f aca="false">IF(K78=0, "", CONCATENATE("Davon abweichend sehen Sie sich selbst bei ", J78, " Pkt."))</f>
        <v>#VALUE!</v>
      </c>
    </row>
    <row r="79" customFormat="false" ht="15" hidden="false" customHeight="false" outlineLevel="0" collapsed="false">
      <c r="A79" s="1" t="n">
        <f aca="false">Rohdaten!E79</f>
        <v>0</v>
      </c>
      <c r="B79" s="3" t="e">
        <f aca="false">VLOOKUP(Table1[[#This Row],[Qualität meiner Beiträge (auch schriftlich) (50 %)]],Tabelle2!$A$1:$B$5,2,FALSE())</f>
        <v>#VALUE!</v>
      </c>
      <c r="C79" s="4" t="e">
        <f aca="false">B79*$C$1</f>
        <v>#VALUE!</v>
      </c>
      <c r="D79" s="3" t="e">
        <f aca="false">VLOOKUP(Table1[[#This Row],[Quantität meiner Beiträge (auch schriftlich) (50 %)]],Tabelle2!$A$8:$B$12,2,FALSE())</f>
        <v>#VALUE!</v>
      </c>
      <c r="E79" s="4" t="e">
        <f aca="false">D79*$E$1</f>
        <v>#VALUE!</v>
      </c>
      <c r="F79" s="3" t="e">
        <f aca="false">VLOOKUP(Table1[[#This Row],[Einzel-, Partner- und Gruppenarbeiten (30 %)2]],Tabelle2!$A$15:$B$19,2,FALSE())</f>
        <v>#VALUE!</v>
      </c>
      <c r="G79" s="4" t="e">
        <f aca="false">F79*$G$1</f>
        <v>#VALUE!</v>
      </c>
      <c r="H79" s="5" t="e">
        <f aca="false">C79+E79+G79</f>
        <v>#VALUE!</v>
      </c>
      <c r="I79" s="6" t="e">
        <f aca="false">VLOOKUP(H79,Tabelle2!$A$23:$B$38,2,TRUE())</f>
        <v>#VALUE!</v>
      </c>
      <c r="J79" s="25" t="e">
        <f aca="false">IF(Table1[[#This Row],[Ich schätze mich - abweichend von den Fragen oben - so ein:]]=0,I79,Table1[[#This Row],[Ich schätze mich - abweichend von den Fragen oben - so ein:]])</f>
        <v>#VALUE!</v>
      </c>
      <c r="K79" s="26" t="e">
        <f aca="false">I79-J79</f>
        <v>#VALUE!</v>
      </c>
      <c r="M79" s="22" t="e">
        <f aca="false">IF(L79-J79=0,"gar nicht",IF(L79-J79&lt;0,CONCATENATE("zu Ihren Ungunsten ",(L79-J79)," Pkt."),CONCATENATE("zu Ihren Gunsten ",ABS(L79-J79), " Pkt.")))</f>
        <v>#VALUE!</v>
      </c>
      <c r="N79" s="24" t="e">
        <f aca="false">IF(K79=0, "", CONCATENATE("Davon abweichend sehen Sie sich selbst bei ", J79, " Pkt."))</f>
        <v>#VALUE!</v>
      </c>
    </row>
    <row r="80" customFormat="false" ht="15" hidden="false" customHeight="false" outlineLevel="0" collapsed="false">
      <c r="A80" s="1" t="n">
        <f aca="false">Rohdaten!E80</f>
        <v>0</v>
      </c>
      <c r="B80" s="3" t="e">
        <f aca="false">VLOOKUP(Table1[[#This Row],[Qualität meiner Beiträge (auch schriftlich) (50 %)]],Tabelle2!$A$1:$B$5,2,FALSE())</f>
        <v>#VALUE!</v>
      </c>
      <c r="C80" s="4" t="e">
        <f aca="false">B80*$C$1</f>
        <v>#VALUE!</v>
      </c>
      <c r="D80" s="3" t="e">
        <f aca="false">VLOOKUP(Table1[[#This Row],[Quantität meiner Beiträge (auch schriftlich) (50 %)]],Tabelle2!$A$8:$B$12,2,FALSE())</f>
        <v>#VALUE!</v>
      </c>
      <c r="E80" s="4" t="e">
        <f aca="false">D80*$E$1</f>
        <v>#VALUE!</v>
      </c>
      <c r="F80" s="3" t="e">
        <f aca="false">VLOOKUP(Table1[[#This Row],[Einzel-, Partner- und Gruppenarbeiten (30 %)2]],Tabelle2!$A$15:$B$19,2,FALSE())</f>
        <v>#VALUE!</v>
      </c>
      <c r="G80" s="4" t="e">
        <f aca="false">F80*$G$1</f>
        <v>#VALUE!</v>
      </c>
      <c r="H80" s="5" t="e">
        <f aca="false">C80+E80+G80</f>
        <v>#VALUE!</v>
      </c>
      <c r="I80" s="6" t="e">
        <f aca="false">VLOOKUP(H80,Tabelle2!$A$23:$B$38,2,TRUE())</f>
        <v>#VALUE!</v>
      </c>
      <c r="J80" s="25" t="e">
        <f aca="false">IF(Table1[[#This Row],[Ich schätze mich - abweichend von den Fragen oben - so ein:]]=0,I80,Table1[[#This Row],[Ich schätze mich - abweichend von den Fragen oben - so ein:]])</f>
        <v>#VALUE!</v>
      </c>
      <c r="K80" s="26" t="e">
        <f aca="false">I80-J80</f>
        <v>#VALUE!</v>
      </c>
      <c r="M80" s="22" t="e">
        <f aca="false">IF(L80-J80=0,"gar nicht",IF(L80-J80&lt;0,CONCATENATE("zu Ihren Ungunsten ",(L80-J80)," Pkt."),CONCATENATE("zu Ihren Gunsten ",ABS(L80-J80), " Pkt.")))</f>
        <v>#VALUE!</v>
      </c>
      <c r="N80" s="24" t="e">
        <f aca="false">IF(K80=0, "", CONCATENATE("Davon abweichend sehen Sie sich selbst bei ", J80, " Pkt."))</f>
        <v>#VALUE!</v>
      </c>
    </row>
    <row r="81" customFormat="false" ht="15" hidden="false" customHeight="false" outlineLevel="0" collapsed="false">
      <c r="A81" s="1" t="n">
        <f aca="false">Rohdaten!E81</f>
        <v>0</v>
      </c>
      <c r="B81" s="3" t="e">
        <f aca="false">VLOOKUP(Table1[[#This Row],[Qualität meiner Beiträge (auch schriftlich) (50 %)]],Tabelle2!$A$1:$B$5,2,FALSE())</f>
        <v>#VALUE!</v>
      </c>
      <c r="C81" s="4" t="e">
        <f aca="false">B81*$C$1</f>
        <v>#VALUE!</v>
      </c>
      <c r="D81" s="3" t="e">
        <f aca="false">VLOOKUP(Table1[[#This Row],[Quantität meiner Beiträge (auch schriftlich) (50 %)]],Tabelle2!$A$8:$B$12,2,FALSE())</f>
        <v>#VALUE!</v>
      </c>
      <c r="E81" s="4" t="e">
        <f aca="false">D81*$E$1</f>
        <v>#VALUE!</v>
      </c>
      <c r="F81" s="3" t="e">
        <f aca="false">VLOOKUP(Table1[[#This Row],[Einzel-, Partner- und Gruppenarbeiten (30 %)2]],Tabelle2!$A$15:$B$19,2,FALSE())</f>
        <v>#VALUE!</v>
      </c>
      <c r="G81" s="4" t="e">
        <f aca="false">F81*$G$1</f>
        <v>#VALUE!</v>
      </c>
      <c r="H81" s="5" t="e">
        <f aca="false">C81+E81+G81</f>
        <v>#VALUE!</v>
      </c>
      <c r="I81" s="6" t="e">
        <f aca="false">VLOOKUP(H81,Tabelle2!$A$23:$B$38,2,TRUE())</f>
        <v>#VALUE!</v>
      </c>
      <c r="J81" s="25" t="e">
        <f aca="false">IF(Table1[[#This Row],[Ich schätze mich - abweichend von den Fragen oben - so ein:]]=0,I81,Table1[[#This Row],[Ich schätze mich - abweichend von den Fragen oben - so ein:]])</f>
        <v>#VALUE!</v>
      </c>
      <c r="K81" s="26" t="e">
        <f aca="false">I81-J81</f>
        <v>#VALUE!</v>
      </c>
      <c r="M81" s="22" t="e">
        <f aca="false">IF(L81-J81=0,"gar nicht",IF(L81-J81&lt;0,CONCATENATE("zu Ihren Ungunsten ",(L81-J81)," Pkt."),CONCATENATE("zu Ihren Gunsten ",ABS(L81-J81), " Pkt.")))</f>
        <v>#VALUE!</v>
      </c>
      <c r="N81" s="24" t="e">
        <f aca="false">IF(K81=0, "", CONCATENATE("Davon abweichend sehen Sie sich selbst bei ", J81, " Pkt."))</f>
        <v>#VALUE!</v>
      </c>
    </row>
    <row r="82" customFormat="false" ht="15" hidden="false" customHeight="false" outlineLevel="0" collapsed="false">
      <c r="A82" s="1" t="n">
        <f aca="false">Rohdaten!E82</f>
        <v>0</v>
      </c>
      <c r="B82" s="3" t="e">
        <f aca="false">VLOOKUP(Table1[[#This Row],[Qualität meiner Beiträge (auch schriftlich) (50 %)]],Tabelle2!$A$1:$B$5,2,FALSE())</f>
        <v>#VALUE!</v>
      </c>
      <c r="C82" s="4" t="e">
        <f aca="false">B82*$C$1</f>
        <v>#VALUE!</v>
      </c>
      <c r="D82" s="3" t="e">
        <f aca="false">VLOOKUP(Table1[[#This Row],[Quantität meiner Beiträge (auch schriftlich) (50 %)]],Tabelle2!$A$8:$B$12,2,FALSE())</f>
        <v>#VALUE!</v>
      </c>
      <c r="E82" s="4" t="e">
        <f aca="false">D82*$E$1</f>
        <v>#VALUE!</v>
      </c>
      <c r="F82" s="3" t="e">
        <f aca="false">VLOOKUP(Table1[[#This Row],[Einzel-, Partner- und Gruppenarbeiten (30 %)2]],Tabelle2!$A$15:$B$19,2,FALSE())</f>
        <v>#VALUE!</v>
      </c>
      <c r="G82" s="4" t="e">
        <f aca="false">F82*$G$1</f>
        <v>#VALUE!</v>
      </c>
      <c r="H82" s="5" t="e">
        <f aca="false">C82+E82+G82</f>
        <v>#VALUE!</v>
      </c>
      <c r="I82" s="6" t="e">
        <f aca="false">VLOOKUP(H82,Tabelle2!$A$23:$B$38,2,TRUE())</f>
        <v>#VALUE!</v>
      </c>
      <c r="J82" s="25" t="e">
        <f aca="false">IF(Table1[[#This Row],[Ich schätze mich - abweichend von den Fragen oben - so ein:]]=0,I82,Table1[[#This Row],[Ich schätze mich - abweichend von den Fragen oben - so ein:]])</f>
        <v>#VALUE!</v>
      </c>
      <c r="K82" s="26" t="e">
        <f aca="false">I82-J82</f>
        <v>#VALUE!</v>
      </c>
      <c r="M82" s="22" t="e">
        <f aca="false">IF(L82-J82=0,"gar nicht",IF(L82-J82&lt;0,CONCATENATE("zu Ihren Ungunsten ",(L82-J82)," Pkt."),CONCATENATE("zu Ihren Gunsten ",ABS(L82-J82), " Pkt.")))</f>
        <v>#VALUE!</v>
      </c>
      <c r="N82" s="24" t="e">
        <f aca="false">IF(K82=0, "", CONCATENATE("Davon abweichend sehen Sie sich selbst bei ", J82, " Pkt."))</f>
        <v>#VALUE!</v>
      </c>
    </row>
    <row r="83" customFormat="false" ht="15" hidden="false" customHeight="false" outlineLevel="0" collapsed="false">
      <c r="A83" s="1" t="n">
        <f aca="false">Rohdaten!E83</f>
        <v>0</v>
      </c>
      <c r="B83" s="3" t="e">
        <f aca="false">VLOOKUP(Table1[[#This Row],[Qualität meiner Beiträge (auch schriftlich) (50 %)]],Tabelle2!$A$1:$B$5,2,FALSE())</f>
        <v>#VALUE!</v>
      </c>
      <c r="C83" s="4" t="e">
        <f aca="false">B83*$C$1</f>
        <v>#VALUE!</v>
      </c>
      <c r="D83" s="3" t="e">
        <f aca="false">VLOOKUP(Table1[[#This Row],[Quantität meiner Beiträge (auch schriftlich) (50 %)]],Tabelle2!$A$8:$B$12,2,FALSE())</f>
        <v>#VALUE!</v>
      </c>
      <c r="E83" s="4" t="e">
        <f aca="false">D83*$E$1</f>
        <v>#VALUE!</v>
      </c>
      <c r="F83" s="3" t="e">
        <f aca="false">VLOOKUP(Table1[[#This Row],[Einzel-, Partner- und Gruppenarbeiten (30 %)2]],Tabelle2!$A$15:$B$19,2,FALSE())</f>
        <v>#VALUE!</v>
      </c>
      <c r="G83" s="4" t="e">
        <f aca="false">F83*$G$1</f>
        <v>#VALUE!</v>
      </c>
      <c r="H83" s="5" t="e">
        <f aca="false">C83+E83+G83</f>
        <v>#VALUE!</v>
      </c>
      <c r="I83" s="6" t="e">
        <f aca="false">VLOOKUP(H83,Tabelle2!$A$23:$B$38,2,TRUE())</f>
        <v>#VALUE!</v>
      </c>
      <c r="J83" s="25" t="e">
        <f aca="false">IF(Table1[[#This Row],[Ich schätze mich - abweichend von den Fragen oben - so ein:]]=0,I83,Table1[[#This Row],[Ich schätze mich - abweichend von den Fragen oben - so ein:]])</f>
        <v>#VALUE!</v>
      </c>
      <c r="K83" s="26" t="e">
        <f aca="false">I83-J83</f>
        <v>#VALUE!</v>
      </c>
      <c r="M83" s="22" t="e">
        <f aca="false">IF(L83-J83=0,"gar nicht",IF(L83-J83&lt;0,CONCATENATE("zu Ihren Ungunsten ",(L83-J83)," Pkt."),CONCATENATE("zu Ihren Gunsten ",ABS(L83-J83), " Pkt.")))</f>
        <v>#VALUE!</v>
      </c>
      <c r="N83" s="24" t="e">
        <f aca="false">IF(K83=0, "", CONCATENATE("Davon abweichend sehen Sie sich selbst bei ", J83, " Pkt."))</f>
        <v>#VALUE!</v>
      </c>
    </row>
    <row r="84" customFormat="false" ht="15" hidden="false" customHeight="false" outlineLevel="0" collapsed="false">
      <c r="A84" s="1" t="n">
        <f aca="false">Rohdaten!E84</f>
        <v>0</v>
      </c>
      <c r="B84" s="3" t="e">
        <f aca="false">VLOOKUP(Table1[[#This Row],[Qualität meiner Beiträge (auch schriftlich) (50 %)]],Tabelle2!$A$1:$B$5,2,FALSE())</f>
        <v>#VALUE!</v>
      </c>
      <c r="C84" s="4" t="e">
        <f aca="false">B84*$C$1</f>
        <v>#VALUE!</v>
      </c>
      <c r="D84" s="3" t="e">
        <f aca="false">VLOOKUP(Table1[[#This Row],[Quantität meiner Beiträge (auch schriftlich) (50 %)]],Tabelle2!$A$8:$B$12,2,FALSE())</f>
        <v>#VALUE!</v>
      </c>
      <c r="E84" s="4" t="e">
        <f aca="false">D84*$E$1</f>
        <v>#VALUE!</v>
      </c>
      <c r="F84" s="3" t="e">
        <f aca="false">VLOOKUP(Table1[[#This Row],[Einzel-, Partner- und Gruppenarbeiten (30 %)2]],Tabelle2!$A$15:$B$19,2,FALSE())</f>
        <v>#VALUE!</v>
      </c>
      <c r="G84" s="4" t="e">
        <f aca="false">F84*$G$1</f>
        <v>#VALUE!</v>
      </c>
      <c r="H84" s="5" t="e">
        <f aca="false">C84+E84+G84</f>
        <v>#VALUE!</v>
      </c>
      <c r="I84" s="6" t="e">
        <f aca="false">VLOOKUP(H84,Tabelle2!$A$23:$B$38,2,TRUE())</f>
        <v>#VALUE!</v>
      </c>
      <c r="J84" s="25" t="e">
        <f aca="false">IF(Table1[[#This Row],[Ich schätze mich - abweichend von den Fragen oben - so ein:]]=0,I84,Table1[[#This Row],[Ich schätze mich - abweichend von den Fragen oben - so ein:]])</f>
        <v>#VALUE!</v>
      </c>
      <c r="K84" s="26" t="e">
        <f aca="false">I84-J84</f>
        <v>#VALUE!</v>
      </c>
      <c r="M84" s="22" t="e">
        <f aca="false">IF(L84-J84=0,"gar nicht",IF(L84-J84&lt;0,CONCATENATE("zu Ihren Ungunsten ",(L84-J84)," Pkt."),CONCATENATE("zu Ihren Gunsten ",ABS(L84-J84), " Pkt.")))</f>
        <v>#VALUE!</v>
      </c>
      <c r="N84" s="24" t="e">
        <f aca="false">IF(K84=0, "", CONCATENATE("Davon abweichend sehen Sie sich selbst bei ", J84, " Pkt."))</f>
        <v>#VALUE!</v>
      </c>
    </row>
    <row r="85" customFormat="false" ht="15" hidden="false" customHeight="false" outlineLevel="0" collapsed="false">
      <c r="A85" s="1" t="n">
        <f aca="false">Rohdaten!E85</f>
        <v>0</v>
      </c>
      <c r="B85" s="3" t="e">
        <f aca="false">VLOOKUP(Table1[[#This Row],[Qualität meiner Beiträge (auch schriftlich) (50 %)]],Tabelle2!$A$1:$B$5,2,FALSE())</f>
        <v>#VALUE!</v>
      </c>
      <c r="C85" s="4" t="e">
        <f aca="false">B85*$C$1</f>
        <v>#VALUE!</v>
      </c>
      <c r="D85" s="3" t="e">
        <f aca="false">VLOOKUP(Table1[[#This Row],[Quantität meiner Beiträge (auch schriftlich) (50 %)]],Tabelle2!$A$8:$B$12,2,FALSE())</f>
        <v>#VALUE!</v>
      </c>
      <c r="E85" s="4" t="e">
        <f aca="false">D85*$E$1</f>
        <v>#VALUE!</v>
      </c>
      <c r="F85" s="3" t="e">
        <f aca="false">VLOOKUP(Table1[[#This Row],[Einzel-, Partner- und Gruppenarbeiten (30 %)2]],Tabelle2!$A$15:$B$19,2,FALSE())</f>
        <v>#VALUE!</v>
      </c>
      <c r="G85" s="4" t="e">
        <f aca="false">F85*$G$1</f>
        <v>#VALUE!</v>
      </c>
      <c r="H85" s="5" t="e">
        <f aca="false">C85+E85+G85</f>
        <v>#VALUE!</v>
      </c>
      <c r="I85" s="6" t="e">
        <f aca="false">VLOOKUP(H85,Tabelle2!$A$23:$B$38,2,TRUE())</f>
        <v>#VALUE!</v>
      </c>
      <c r="J85" s="25" t="e">
        <f aca="false">IF(Table1[[#This Row],[Ich schätze mich - abweichend von den Fragen oben - so ein:]]=0,I85,Table1[[#This Row],[Ich schätze mich - abweichend von den Fragen oben - so ein:]])</f>
        <v>#VALUE!</v>
      </c>
      <c r="K85" s="26" t="e">
        <f aca="false">I85-J85</f>
        <v>#VALUE!</v>
      </c>
      <c r="M85" s="22" t="e">
        <f aca="false">IF(L85-J85=0,"gar nicht",IF(L85-J85&lt;0,CONCATENATE("zu Ihren Ungunsten ",(L85-J85)," Pkt."),CONCATENATE("zu Ihren Gunsten ",ABS(L85-J85), " Pkt.")))</f>
        <v>#VALUE!</v>
      </c>
      <c r="N85" s="24" t="e">
        <f aca="false">IF(K85=0, "", CONCATENATE("Davon abweichend sehen Sie sich selbst bei ", J85, " Pkt."))</f>
        <v>#VALUE!</v>
      </c>
    </row>
    <row r="86" customFormat="false" ht="15" hidden="false" customHeight="false" outlineLevel="0" collapsed="false">
      <c r="A86" s="1" t="n">
        <f aca="false">Rohdaten!E86</f>
        <v>0</v>
      </c>
      <c r="B86" s="3" t="e">
        <f aca="false">VLOOKUP(Table1[[#This Row],[Qualität meiner Beiträge (auch schriftlich) (50 %)]],Tabelle2!$A$1:$B$5,2,FALSE())</f>
        <v>#VALUE!</v>
      </c>
      <c r="C86" s="4" t="e">
        <f aca="false">B86*$C$1</f>
        <v>#VALUE!</v>
      </c>
      <c r="D86" s="3" t="e">
        <f aca="false">VLOOKUP(Table1[[#This Row],[Quantität meiner Beiträge (auch schriftlich) (50 %)]],Tabelle2!$A$8:$B$12,2,FALSE())</f>
        <v>#VALUE!</v>
      </c>
      <c r="E86" s="4" t="e">
        <f aca="false">D86*$E$1</f>
        <v>#VALUE!</v>
      </c>
      <c r="F86" s="3" t="e">
        <f aca="false">VLOOKUP(Table1[[#This Row],[Einzel-, Partner- und Gruppenarbeiten (30 %)2]],Tabelle2!$A$15:$B$19,2,FALSE())</f>
        <v>#VALUE!</v>
      </c>
      <c r="G86" s="4" t="e">
        <f aca="false">F86*$G$1</f>
        <v>#VALUE!</v>
      </c>
      <c r="H86" s="5" t="e">
        <f aca="false">C86+E86+G86</f>
        <v>#VALUE!</v>
      </c>
      <c r="I86" s="6" t="e">
        <f aca="false">VLOOKUP(H86,Tabelle2!$A$23:$B$38,2,TRUE())</f>
        <v>#VALUE!</v>
      </c>
      <c r="J86" s="25" t="e">
        <f aca="false">IF(Table1[[#This Row],[Ich schätze mich - abweichend von den Fragen oben - so ein:]]=0,I86,Table1[[#This Row],[Ich schätze mich - abweichend von den Fragen oben - so ein:]])</f>
        <v>#VALUE!</v>
      </c>
      <c r="K86" s="26" t="e">
        <f aca="false">I86-J86</f>
        <v>#VALUE!</v>
      </c>
      <c r="M86" s="22" t="e">
        <f aca="false">IF(L86-J86=0,"gar nicht",IF(L86-J86&lt;0,CONCATENATE("zu Ihren Ungunsten ",(L86-J86)," Pkt."),CONCATENATE("zu Ihren Gunsten ",ABS(L86-J86), " Pkt.")))</f>
        <v>#VALUE!</v>
      </c>
      <c r="N86" s="24" t="e">
        <f aca="false">IF(K86=0, "", CONCATENATE("Davon abweichend sehen Sie sich selbst bei ", J86, " Pkt."))</f>
        <v>#VALUE!</v>
      </c>
    </row>
    <row r="87" customFormat="false" ht="15" hidden="false" customHeight="false" outlineLevel="0" collapsed="false">
      <c r="A87" s="1" t="n">
        <f aca="false">Rohdaten!E87</f>
        <v>0</v>
      </c>
      <c r="B87" s="3" t="e">
        <f aca="false">VLOOKUP(Table1[[#This Row],[Qualität meiner Beiträge (auch schriftlich) (50 %)]],Tabelle2!$A$1:$B$5,2,FALSE())</f>
        <v>#VALUE!</v>
      </c>
      <c r="C87" s="4" t="e">
        <f aca="false">B87*$C$1</f>
        <v>#VALUE!</v>
      </c>
      <c r="D87" s="3" t="e">
        <f aca="false">VLOOKUP(Table1[[#This Row],[Quantität meiner Beiträge (auch schriftlich) (50 %)]],Tabelle2!$A$8:$B$12,2,FALSE())</f>
        <v>#VALUE!</v>
      </c>
      <c r="E87" s="4" t="e">
        <f aca="false">D87*$E$1</f>
        <v>#VALUE!</v>
      </c>
      <c r="F87" s="3" t="e">
        <f aca="false">VLOOKUP(Table1[[#This Row],[Einzel-, Partner- und Gruppenarbeiten (30 %)2]],Tabelle2!$A$15:$B$19,2,FALSE())</f>
        <v>#VALUE!</v>
      </c>
      <c r="G87" s="4" t="e">
        <f aca="false">F87*$G$1</f>
        <v>#VALUE!</v>
      </c>
      <c r="H87" s="5" t="e">
        <f aca="false">C87+E87+G87</f>
        <v>#VALUE!</v>
      </c>
      <c r="I87" s="6" t="e">
        <f aca="false">VLOOKUP(H87,Tabelle2!$A$23:$B$38,2,TRUE())</f>
        <v>#VALUE!</v>
      </c>
      <c r="J87" s="25" t="e">
        <f aca="false">IF(Table1[[#This Row],[Ich schätze mich - abweichend von den Fragen oben - so ein:]]=0,I87,Table1[[#This Row],[Ich schätze mich - abweichend von den Fragen oben - so ein:]])</f>
        <v>#VALUE!</v>
      </c>
      <c r="K87" s="26" t="e">
        <f aca="false">I87-J87</f>
        <v>#VALUE!</v>
      </c>
      <c r="M87" s="22" t="e">
        <f aca="false">IF(L87-J87=0,"gar nicht",IF(L87-J87&lt;0,CONCATENATE("zu Ihren Ungunsten ",(L87-J87)," Pkt."),CONCATENATE("zu Ihren Gunsten ",ABS(L87-J87), " Pkt.")))</f>
        <v>#VALUE!</v>
      </c>
      <c r="N87" s="24" t="e">
        <f aca="false">IF(K87=0, "", CONCATENATE("Davon abweichend sehen Sie sich selbst bei ", J87, " Pkt."))</f>
        <v>#VALUE!</v>
      </c>
    </row>
    <row r="88" customFormat="false" ht="15" hidden="false" customHeight="false" outlineLevel="0" collapsed="false">
      <c r="A88" s="1" t="n">
        <f aca="false">Rohdaten!E88</f>
        <v>0</v>
      </c>
      <c r="B88" s="3" t="e">
        <f aca="false">VLOOKUP(Table1[[#This Row],[Qualität meiner Beiträge (auch schriftlich) (50 %)]],Tabelle2!$A$1:$B$5,2,FALSE())</f>
        <v>#VALUE!</v>
      </c>
      <c r="C88" s="4" t="e">
        <f aca="false">B88*$C$1</f>
        <v>#VALUE!</v>
      </c>
      <c r="D88" s="3" t="e">
        <f aca="false">VLOOKUP(Table1[[#This Row],[Quantität meiner Beiträge (auch schriftlich) (50 %)]],Tabelle2!$A$8:$B$12,2,FALSE())</f>
        <v>#VALUE!</v>
      </c>
      <c r="E88" s="4" t="e">
        <f aca="false">D88*$E$1</f>
        <v>#VALUE!</v>
      </c>
      <c r="F88" s="3" t="e">
        <f aca="false">VLOOKUP(Table1[[#This Row],[Einzel-, Partner- und Gruppenarbeiten (30 %)2]],Tabelle2!$A$15:$B$19,2,FALSE())</f>
        <v>#VALUE!</v>
      </c>
      <c r="G88" s="4" t="e">
        <f aca="false">F88*$G$1</f>
        <v>#VALUE!</v>
      </c>
      <c r="H88" s="5" t="e">
        <f aca="false">C88+E88+G88</f>
        <v>#VALUE!</v>
      </c>
      <c r="I88" s="6" t="e">
        <f aca="false">VLOOKUP(H88,Tabelle2!$A$23:$B$38,2,TRUE())</f>
        <v>#VALUE!</v>
      </c>
      <c r="J88" s="25" t="e">
        <f aca="false">IF(Table1[[#This Row],[Ich schätze mich - abweichend von den Fragen oben - so ein:]]=0,I88,Table1[[#This Row],[Ich schätze mich - abweichend von den Fragen oben - so ein:]])</f>
        <v>#VALUE!</v>
      </c>
      <c r="K88" s="26" t="e">
        <f aca="false">I88-J88</f>
        <v>#VALUE!</v>
      </c>
      <c r="M88" s="22" t="e">
        <f aca="false">IF(L88-J88=0,"gar nicht",IF(L88-J88&lt;0,CONCATENATE("zu Ihren Ungunsten ",(L88-J88)," Pkt."),CONCATENATE("zu Ihren Gunsten ",ABS(L88-J88), " Pkt.")))</f>
        <v>#VALUE!</v>
      </c>
      <c r="N88" s="24" t="e">
        <f aca="false">IF(K88=0, "", CONCATENATE("Davon abweichend sehen Sie sich selbst bei ", J88, " Pkt."))</f>
        <v>#VALUE!</v>
      </c>
    </row>
    <row r="89" customFormat="false" ht="15" hidden="false" customHeight="false" outlineLevel="0" collapsed="false">
      <c r="A89" s="1" t="n">
        <f aca="false">Rohdaten!E89</f>
        <v>0</v>
      </c>
      <c r="B89" s="3" t="e">
        <f aca="false">VLOOKUP(Table1[[#This Row],[Qualität meiner Beiträge (auch schriftlich) (50 %)]],Tabelle2!$A$1:$B$5,2,FALSE())</f>
        <v>#VALUE!</v>
      </c>
      <c r="C89" s="4" t="e">
        <f aca="false">B89*$C$1</f>
        <v>#VALUE!</v>
      </c>
      <c r="D89" s="3" t="e">
        <f aca="false">VLOOKUP(Table1[[#This Row],[Quantität meiner Beiträge (auch schriftlich) (50 %)]],Tabelle2!$A$8:$B$12,2,FALSE())</f>
        <v>#VALUE!</v>
      </c>
      <c r="E89" s="4" t="e">
        <f aca="false">D89*$E$1</f>
        <v>#VALUE!</v>
      </c>
      <c r="F89" s="3" t="e">
        <f aca="false">VLOOKUP(Table1[[#This Row],[Einzel-, Partner- und Gruppenarbeiten (30 %)2]],Tabelle2!$A$15:$B$19,2,FALSE())</f>
        <v>#VALUE!</v>
      </c>
      <c r="G89" s="4" t="e">
        <f aca="false">F89*$G$1</f>
        <v>#VALUE!</v>
      </c>
      <c r="H89" s="5" t="e">
        <f aca="false">C89+E89+G89</f>
        <v>#VALUE!</v>
      </c>
      <c r="I89" s="6" t="e">
        <f aca="false">VLOOKUP(H89,Tabelle2!$A$23:$B$38,2,TRUE())</f>
        <v>#VALUE!</v>
      </c>
      <c r="J89" s="25" t="e">
        <f aca="false">IF(Table1[[#This Row],[Ich schätze mich - abweichend von den Fragen oben - so ein:]]=0,I89,Table1[[#This Row],[Ich schätze mich - abweichend von den Fragen oben - so ein:]])</f>
        <v>#VALUE!</v>
      </c>
      <c r="K89" s="26" t="e">
        <f aca="false">I89-J89</f>
        <v>#VALUE!</v>
      </c>
      <c r="M89" s="22" t="e">
        <f aca="false">IF(L89-J89=0,"gar nicht",IF(L89-J89&lt;0,CONCATENATE("zu Ihren Ungunsten ",(L89-J89)," Pkt."),CONCATENATE("zu Ihren Gunsten ",ABS(L89-J89), " Pkt.")))</f>
        <v>#VALUE!</v>
      </c>
      <c r="N89" s="24" t="e">
        <f aca="false">IF(K89=0, "", CONCATENATE("Davon abweichend sehen Sie sich selbst bei ", J89, " Pkt."))</f>
        <v>#VALUE!</v>
      </c>
    </row>
    <row r="90" customFormat="false" ht="15" hidden="false" customHeight="false" outlineLevel="0" collapsed="false">
      <c r="A90" s="1" t="n">
        <f aca="false">Rohdaten!E90</f>
        <v>0</v>
      </c>
      <c r="B90" s="3" t="e">
        <f aca="false">VLOOKUP(Table1[[#This Row],[Qualität meiner Beiträge (auch schriftlich) (50 %)]],Tabelle2!$A$1:$B$5,2,FALSE())</f>
        <v>#VALUE!</v>
      </c>
      <c r="C90" s="4" t="e">
        <f aca="false">B90*$C$1</f>
        <v>#VALUE!</v>
      </c>
      <c r="D90" s="3" t="e">
        <f aca="false">VLOOKUP(Table1[[#This Row],[Quantität meiner Beiträge (auch schriftlich) (50 %)]],Tabelle2!$A$8:$B$12,2,FALSE())</f>
        <v>#VALUE!</v>
      </c>
      <c r="E90" s="4" t="e">
        <f aca="false">D90*$E$1</f>
        <v>#VALUE!</v>
      </c>
      <c r="F90" s="3" t="e">
        <f aca="false">VLOOKUP(Table1[[#This Row],[Einzel-, Partner- und Gruppenarbeiten (30 %)2]],Tabelle2!$A$15:$B$19,2,FALSE())</f>
        <v>#VALUE!</v>
      </c>
      <c r="G90" s="4" t="e">
        <f aca="false">F90*$G$1</f>
        <v>#VALUE!</v>
      </c>
      <c r="H90" s="5" t="e">
        <f aca="false">C90+E90+G90</f>
        <v>#VALUE!</v>
      </c>
      <c r="I90" s="6" t="e">
        <f aca="false">VLOOKUP(H90,Tabelle2!$A$23:$B$38,2,TRUE())</f>
        <v>#VALUE!</v>
      </c>
      <c r="J90" s="25" t="e">
        <f aca="false">IF(Table1[[#This Row],[Ich schätze mich - abweichend von den Fragen oben - so ein:]]=0,I90,Table1[[#This Row],[Ich schätze mich - abweichend von den Fragen oben - so ein:]])</f>
        <v>#VALUE!</v>
      </c>
      <c r="K90" s="26" t="e">
        <f aca="false">I90-J90</f>
        <v>#VALUE!</v>
      </c>
      <c r="M90" s="22" t="e">
        <f aca="false">IF(L90-J90=0,"gar nicht",IF(L90-J90&lt;0,CONCATENATE("zu Ihren Ungunsten ",(L90-J90)," Pkt."),CONCATENATE("zu Ihren Gunsten ",ABS(L90-J90), " Pkt.")))</f>
        <v>#VALUE!</v>
      </c>
      <c r="N90" s="24" t="e">
        <f aca="false">IF(K90=0, "", CONCATENATE("Davon abweichend sehen Sie sich selbst bei ", J90, " Pkt."))</f>
        <v>#VALUE!</v>
      </c>
    </row>
    <row r="91" customFormat="false" ht="15" hidden="false" customHeight="false" outlineLevel="0" collapsed="false">
      <c r="A91" s="1" t="n">
        <f aca="false">Rohdaten!E91</f>
        <v>0</v>
      </c>
      <c r="B91" s="3" t="e">
        <f aca="false">VLOOKUP(Table1[[#This Row],[Qualität meiner Beiträge (auch schriftlich) (50 %)]],Tabelle2!$A$1:$B$5,2,FALSE())</f>
        <v>#VALUE!</v>
      </c>
      <c r="C91" s="4" t="e">
        <f aca="false">B91*$C$1</f>
        <v>#VALUE!</v>
      </c>
      <c r="D91" s="3" t="e">
        <f aca="false">VLOOKUP(Table1[[#This Row],[Quantität meiner Beiträge (auch schriftlich) (50 %)]],Tabelle2!$A$8:$B$12,2,FALSE())</f>
        <v>#VALUE!</v>
      </c>
      <c r="E91" s="4" t="e">
        <f aca="false">D91*$E$1</f>
        <v>#VALUE!</v>
      </c>
      <c r="F91" s="3" t="e">
        <f aca="false">VLOOKUP(Table1[[#This Row],[Einzel-, Partner- und Gruppenarbeiten (30 %)2]],Tabelle2!$A$15:$B$19,2,FALSE())</f>
        <v>#VALUE!</v>
      </c>
      <c r="G91" s="4" t="e">
        <f aca="false">F91*$G$1</f>
        <v>#VALUE!</v>
      </c>
      <c r="H91" s="5" t="e">
        <f aca="false">C91+E91+G91</f>
        <v>#VALUE!</v>
      </c>
      <c r="I91" s="6" t="e">
        <f aca="false">VLOOKUP(H91,Tabelle2!$A$23:$B$38,2,TRUE())</f>
        <v>#VALUE!</v>
      </c>
      <c r="J91" s="25" t="e">
        <f aca="false">IF(Table1[[#This Row],[Ich schätze mich - abweichend von den Fragen oben - so ein:]]=0,I91,Table1[[#This Row],[Ich schätze mich - abweichend von den Fragen oben - so ein:]])</f>
        <v>#VALUE!</v>
      </c>
      <c r="K91" s="26" t="e">
        <f aca="false">I91-J91</f>
        <v>#VALUE!</v>
      </c>
      <c r="M91" s="22" t="e">
        <f aca="false">IF(L91-J91=0,"gar nicht",IF(L91-J91&lt;0,CONCATENATE("zu Ihren Ungunsten ",(L91-J91)," Pkt."),CONCATENATE("zu Ihren Gunsten ",ABS(L91-J91), " Pkt.")))</f>
        <v>#VALUE!</v>
      </c>
      <c r="N91" s="24" t="e">
        <f aca="false">IF(K91=0, "", CONCATENATE("Davon abweichend sehen Sie sich selbst bei ", J91, " Pkt."))</f>
        <v>#VALUE!</v>
      </c>
    </row>
    <row r="92" customFormat="false" ht="15" hidden="false" customHeight="false" outlineLevel="0" collapsed="false">
      <c r="A92" s="1" t="n">
        <f aca="false">Rohdaten!E92</f>
        <v>0</v>
      </c>
      <c r="B92" s="3" t="e">
        <f aca="false">VLOOKUP(Table1[[#This Row],[Qualität meiner Beiträge (auch schriftlich) (50 %)]],Tabelle2!$A$1:$B$5,2,FALSE())</f>
        <v>#VALUE!</v>
      </c>
      <c r="C92" s="4" t="e">
        <f aca="false">B92*$C$1</f>
        <v>#VALUE!</v>
      </c>
      <c r="D92" s="3" t="e">
        <f aca="false">VLOOKUP(Table1[[#This Row],[Quantität meiner Beiträge (auch schriftlich) (50 %)]],Tabelle2!$A$8:$B$12,2,FALSE())</f>
        <v>#VALUE!</v>
      </c>
      <c r="E92" s="4" t="e">
        <f aca="false">D92*$E$1</f>
        <v>#VALUE!</v>
      </c>
      <c r="F92" s="3" t="e">
        <f aca="false">VLOOKUP(Table1[[#This Row],[Einzel-, Partner- und Gruppenarbeiten (30 %)2]],Tabelle2!$A$15:$B$19,2,FALSE())</f>
        <v>#VALUE!</v>
      </c>
      <c r="G92" s="4" t="e">
        <f aca="false">F92*$G$1</f>
        <v>#VALUE!</v>
      </c>
      <c r="H92" s="5" t="e">
        <f aca="false">C92+E92+G92</f>
        <v>#VALUE!</v>
      </c>
      <c r="I92" s="6" t="e">
        <f aca="false">VLOOKUP(H92,Tabelle2!$A$23:$B$38,2,TRUE())</f>
        <v>#VALUE!</v>
      </c>
      <c r="J92" s="25" t="e">
        <f aca="false">IF(Table1[[#This Row],[Ich schätze mich - abweichend von den Fragen oben - so ein:]]=0,I92,Table1[[#This Row],[Ich schätze mich - abweichend von den Fragen oben - so ein:]])</f>
        <v>#VALUE!</v>
      </c>
      <c r="K92" s="26" t="e">
        <f aca="false">I92-J92</f>
        <v>#VALUE!</v>
      </c>
      <c r="M92" s="22" t="e">
        <f aca="false">IF(L92-J92=0,"gar nicht",IF(L92-J92&lt;0,CONCATENATE("zu Ihren Ungunsten ",(L92-J92)," Pkt."),CONCATENATE("zu Ihren Gunsten ",ABS(L92-J92), " Pkt.")))</f>
        <v>#VALUE!</v>
      </c>
      <c r="N92" s="24" t="e">
        <f aca="false">IF(K92=0, "", CONCATENATE("Davon abweichend sehen Sie sich selbst bei ", J92, " Pkt."))</f>
        <v>#VALUE!</v>
      </c>
    </row>
    <row r="93" customFormat="false" ht="15" hidden="false" customHeight="false" outlineLevel="0" collapsed="false">
      <c r="A93" s="1" t="n">
        <f aca="false">Rohdaten!E93</f>
        <v>0</v>
      </c>
      <c r="B93" s="3" t="e">
        <f aca="false">VLOOKUP(Table1[[#This Row],[Qualität meiner Beiträge (auch schriftlich) (50 %)]],Tabelle2!$A$1:$B$5,2,FALSE())</f>
        <v>#VALUE!</v>
      </c>
      <c r="C93" s="4" t="e">
        <f aca="false">B93*$C$1</f>
        <v>#VALUE!</v>
      </c>
      <c r="D93" s="3" t="e">
        <f aca="false">VLOOKUP(Table1[[#This Row],[Quantität meiner Beiträge (auch schriftlich) (50 %)]],Tabelle2!$A$8:$B$12,2,FALSE())</f>
        <v>#VALUE!</v>
      </c>
      <c r="E93" s="4" t="e">
        <f aca="false">D93*$E$1</f>
        <v>#VALUE!</v>
      </c>
      <c r="F93" s="3" t="e">
        <f aca="false">VLOOKUP(Table1[[#This Row],[Einzel-, Partner- und Gruppenarbeiten (30 %)2]],Tabelle2!$A$15:$B$19,2,FALSE())</f>
        <v>#VALUE!</v>
      </c>
      <c r="G93" s="4" t="e">
        <f aca="false">F93*$G$1</f>
        <v>#VALUE!</v>
      </c>
      <c r="H93" s="5" t="e">
        <f aca="false">C93+E93+G93</f>
        <v>#VALUE!</v>
      </c>
      <c r="I93" s="6" t="e">
        <f aca="false">VLOOKUP(H93,Tabelle2!$A$23:$B$38,2,TRUE())</f>
        <v>#VALUE!</v>
      </c>
      <c r="J93" s="25" t="e">
        <f aca="false">IF(Table1[[#This Row],[Ich schätze mich - abweichend von den Fragen oben - so ein:]]=0,I93,Table1[[#This Row],[Ich schätze mich - abweichend von den Fragen oben - so ein:]])</f>
        <v>#VALUE!</v>
      </c>
      <c r="K93" s="26" t="e">
        <f aca="false">I93-J93</f>
        <v>#VALUE!</v>
      </c>
      <c r="M93" s="22" t="e">
        <f aca="false">IF(L93-J93=0,"gar nicht",IF(L93-J93&lt;0,CONCATENATE("zu Ihren Ungunsten ",(L93-J93)," Pkt."),CONCATENATE("zu Ihren Gunsten ",ABS(L93-J93), " Pkt.")))</f>
        <v>#VALUE!</v>
      </c>
      <c r="N93" s="24" t="e">
        <f aca="false">IF(K93=0, "", CONCATENATE("Davon abweichend sehen Sie sich selbst bei ", J93, " Pkt."))</f>
        <v>#VALUE!</v>
      </c>
    </row>
    <row r="94" customFormat="false" ht="15" hidden="false" customHeight="false" outlineLevel="0" collapsed="false">
      <c r="A94" s="1" t="n">
        <f aca="false">Rohdaten!E94</f>
        <v>0</v>
      </c>
      <c r="B94" s="3" t="e">
        <f aca="false">VLOOKUP(Table1[[#This Row],[Qualität meiner Beiträge (auch schriftlich) (50 %)]],Tabelle2!$A$1:$B$5,2,FALSE())</f>
        <v>#VALUE!</v>
      </c>
      <c r="C94" s="4" t="e">
        <f aca="false">B94*$C$1</f>
        <v>#VALUE!</v>
      </c>
      <c r="D94" s="3" t="e">
        <f aca="false">VLOOKUP(Table1[[#This Row],[Quantität meiner Beiträge (auch schriftlich) (50 %)]],Tabelle2!$A$8:$B$12,2,FALSE())</f>
        <v>#VALUE!</v>
      </c>
      <c r="E94" s="4" t="e">
        <f aca="false">D94*$E$1</f>
        <v>#VALUE!</v>
      </c>
      <c r="F94" s="3" t="e">
        <f aca="false">VLOOKUP(Table1[[#This Row],[Einzel-, Partner- und Gruppenarbeiten (30 %)2]],Tabelle2!$A$15:$B$19,2,FALSE())</f>
        <v>#VALUE!</v>
      </c>
      <c r="G94" s="4" t="e">
        <f aca="false">F94*$G$1</f>
        <v>#VALUE!</v>
      </c>
      <c r="H94" s="5" t="e">
        <f aca="false">C94+E94+G94</f>
        <v>#VALUE!</v>
      </c>
      <c r="I94" s="6" t="e">
        <f aca="false">VLOOKUP(H94,Tabelle2!$A$23:$B$38,2,TRUE())</f>
        <v>#VALUE!</v>
      </c>
      <c r="J94" s="25" t="e">
        <f aca="false">IF(Table1[[#This Row],[Ich schätze mich - abweichend von den Fragen oben - so ein:]]=0,I94,Table1[[#This Row],[Ich schätze mich - abweichend von den Fragen oben - so ein:]])</f>
        <v>#VALUE!</v>
      </c>
      <c r="K94" s="26" t="e">
        <f aca="false">I94-J94</f>
        <v>#VALUE!</v>
      </c>
      <c r="M94" s="22" t="e">
        <f aca="false">IF(L94-J94=0,"gar nicht",IF(L94-J94&lt;0,CONCATENATE("zu Ihren Ungunsten ",(L94-J94)," Pkt."),CONCATENATE("zu Ihren Gunsten ",ABS(L94-J94), " Pkt.")))</f>
        <v>#VALUE!</v>
      </c>
      <c r="N94" s="24" t="e">
        <f aca="false">IF(K94=0, "", CONCATENATE("Davon abweichend sehen Sie sich selbst bei ", J94, " Pkt."))</f>
        <v>#VALUE!</v>
      </c>
    </row>
    <row r="95" customFormat="false" ht="15" hidden="false" customHeight="false" outlineLevel="0" collapsed="false">
      <c r="A95" s="1" t="n">
        <f aca="false">Rohdaten!E95</f>
        <v>0</v>
      </c>
      <c r="B95" s="3" t="e">
        <f aca="false">VLOOKUP(Table1[[#This Row],[Qualität meiner Beiträge (auch schriftlich) (50 %)]],Tabelle2!$A$1:$B$5,2,FALSE())</f>
        <v>#VALUE!</v>
      </c>
      <c r="C95" s="4" t="e">
        <f aca="false">B95*$C$1</f>
        <v>#VALUE!</v>
      </c>
      <c r="D95" s="3" t="e">
        <f aca="false">VLOOKUP(Table1[[#This Row],[Quantität meiner Beiträge (auch schriftlich) (50 %)]],Tabelle2!$A$8:$B$12,2,FALSE())</f>
        <v>#VALUE!</v>
      </c>
      <c r="E95" s="4" t="e">
        <f aca="false">D95*$E$1</f>
        <v>#VALUE!</v>
      </c>
      <c r="F95" s="3" t="e">
        <f aca="false">VLOOKUP(Table1[[#This Row],[Einzel-, Partner- und Gruppenarbeiten (30 %)2]],Tabelle2!$A$15:$B$19,2,FALSE())</f>
        <v>#VALUE!</v>
      </c>
      <c r="G95" s="4" t="e">
        <f aca="false">F95*$G$1</f>
        <v>#VALUE!</v>
      </c>
      <c r="H95" s="5" t="e">
        <f aca="false">C95+E95+G95</f>
        <v>#VALUE!</v>
      </c>
      <c r="I95" s="6" t="e">
        <f aca="false">VLOOKUP(H95,Tabelle2!$A$23:$B$38,2,TRUE())</f>
        <v>#VALUE!</v>
      </c>
      <c r="J95" s="25" t="e">
        <f aca="false">IF(Table1[[#This Row],[Ich schätze mich - abweichend von den Fragen oben - so ein:]]=0,I95,Table1[[#This Row],[Ich schätze mich - abweichend von den Fragen oben - so ein:]])</f>
        <v>#VALUE!</v>
      </c>
      <c r="K95" s="26" t="e">
        <f aca="false">I95-J95</f>
        <v>#VALUE!</v>
      </c>
      <c r="M95" s="22" t="e">
        <f aca="false">IF(L95-J95=0,"gar nicht",IF(L95-J95&lt;0,CONCATENATE("zu Ihren Ungunsten ",(L95-J95)," Pkt."),CONCATENATE("zu Ihren Gunsten ",ABS(L95-J95), " Pkt.")))</f>
        <v>#VALUE!</v>
      </c>
      <c r="N95" s="24" t="e">
        <f aca="false">IF(K95=0, "", CONCATENATE("Davon abweichend sehen Sie sich selbst bei ", J95, " Pkt."))</f>
        <v>#VALUE!</v>
      </c>
    </row>
    <row r="96" customFormat="false" ht="15" hidden="false" customHeight="false" outlineLevel="0" collapsed="false">
      <c r="A96" s="1" t="n">
        <f aca="false">Rohdaten!E96</f>
        <v>0</v>
      </c>
      <c r="B96" s="3" t="e">
        <f aca="false">VLOOKUP(Table1[[#This Row],[Qualität meiner Beiträge (auch schriftlich) (50 %)]],Tabelle2!$A$1:$B$5,2,FALSE())</f>
        <v>#VALUE!</v>
      </c>
      <c r="C96" s="4" t="e">
        <f aca="false">B96*$C$1</f>
        <v>#VALUE!</v>
      </c>
      <c r="D96" s="3" t="e">
        <f aca="false">VLOOKUP(Table1[[#This Row],[Quantität meiner Beiträge (auch schriftlich) (50 %)]],Tabelle2!$A$8:$B$12,2,FALSE())</f>
        <v>#VALUE!</v>
      </c>
      <c r="E96" s="4" t="e">
        <f aca="false">D96*$E$1</f>
        <v>#VALUE!</v>
      </c>
      <c r="F96" s="3" t="e">
        <f aca="false">VLOOKUP(Table1[[#This Row],[Einzel-, Partner- und Gruppenarbeiten (30 %)2]],Tabelle2!$A$15:$B$19,2,FALSE())</f>
        <v>#VALUE!</v>
      </c>
      <c r="G96" s="4" t="e">
        <f aca="false">F96*$G$1</f>
        <v>#VALUE!</v>
      </c>
      <c r="H96" s="5" t="e">
        <f aca="false">C96+E96+G96</f>
        <v>#VALUE!</v>
      </c>
      <c r="I96" s="6" t="e">
        <f aca="false">VLOOKUP(H96,Tabelle2!$A$23:$B$38,2,TRUE())</f>
        <v>#VALUE!</v>
      </c>
      <c r="J96" s="25" t="e">
        <f aca="false">IF(Table1[[#This Row],[Ich schätze mich - abweichend von den Fragen oben - so ein:]]=0,I96,Table1[[#This Row],[Ich schätze mich - abweichend von den Fragen oben - so ein:]])</f>
        <v>#VALUE!</v>
      </c>
      <c r="K96" s="26" t="e">
        <f aca="false">I96-J96</f>
        <v>#VALUE!</v>
      </c>
      <c r="M96" s="22" t="e">
        <f aca="false">IF(L96-J96=0,"gar nicht",IF(L96-J96&lt;0,CONCATENATE("zu Ihren Ungunsten ",(L96-J96)," Pkt."),CONCATENATE("zu Ihren Gunsten ",ABS(L96-J96), " Pkt.")))</f>
        <v>#VALUE!</v>
      </c>
      <c r="N96" s="24" t="e">
        <f aca="false">IF(K96=0, "", CONCATENATE("Davon abweichend sehen Sie sich selbst bei ", J96, " Pkt."))</f>
        <v>#VALUE!</v>
      </c>
    </row>
    <row r="97" customFormat="false" ht="15" hidden="false" customHeight="false" outlineLevel="0" collapsed="false">
      <c r="A97" s="1" t="n">
        <f aca="false">Rohdaten!E97</f>
        <v>0</v>
      </c>
      <c r="B97" s="3" t="e">
        <f aca="false">VLOOKUP(Table1[[#This Row],[Qualität meiner Beiträge (auch schriftlich) (50 %)]],Tabelle2!$A$1:$B$5,2,FALSE())</f>
        <v>#VALUE!</v>
      </c>
      <c r="C97" s="4" t="e">
        <f aca="false">B97*$C$1</f>
        <v>#VALUE!</v>
      </c>
      <c r="D97" s="3" t="e">
        <f aca="false">VLOOKUP(Table1[[#This Row],[Quantität meiner Beiträge (auch schriftlich) (50 %)]],Tabelle2!$A$8:$B$12,2,FALSE())</f>
        <v>#VALUE!</v>
      </c>
      <c r="E97" s="4" t="e">
        <f aca="false">D97*$E$1</f>
        <v>#VALUE!</v>
      </c>
      <c r="F97" s="3" t="e">
        <f aca="false">VLOOKUP(Table1[[#This Row],[Einzel-, Partner- und Gruppenarbeiten (30 %)2]],Tabelle2!$A$15:$B$19,2,FALSE())</f>
        <v>#VALUE!</v>
      </c>
      <c r="G97" s="4" t="e">
        <f aca="false">F97*$G$1</f>
        <v>#VALUE!</v>
      </c>
      <c r="H97" s="5" t="e">
        <f aca="false">C97+E97+G97</f>
        <v>#VALUE!</v>
      </c>
      <c r="I97" s="6" t="e">
        <f aca="false">VLOOKUP(H97,Tabelle2!$A$23:$B$38,2,TRUE())</f>
        <v>#VALUE!</v>
      </c>
      <c r="J97" s="25" t="e">
        <f aca="false">IF(Table1[[#This Row],[Ich schätze mich - abweichend von den Fragen oben - so ein:]]=0,I97,Table1[[#This Row],[Ich schätze mich - abweichend von den Fragen oben - so ein:]])</f>
        <v>#VALUE!</v>
      </c>
      <c r="K97" s="26" t="e">
        <f aca="false">I97-J97</f>
        <v>#VALUE!</v>
      </c>
      <c r="M97" s="22" t="e">
        <f aca="false">IF(L97-J97=0,"gar nicht",IF(L97-J97&lt;0,CONCATENATE("zu Ihren Ungunsten ",(L97-J97)," Pkt."),CONCATENATE("zu Ihren Gunsten ",ABS(L97-J97), " Pkt.")))</f>
        <v>#VALUE!</v>
      </c>
      <c r="N97" s="24" t="e">
        <f aca="false">IF(K97=0, "", CONCATENATE("Davon abweichend sehen Sie sich selbst bei ", J97, " Pkt."))</f>
        <v>#VALUE!</v>
      </c>
    </row>
    <row r="98" customFormat="false" ht="15" hidden="false" customHeight="false" outlineLevel="0" collapsed="false">
      <c r="A98" s="1" t="n">
        <f aca="false">Rohdaten!E98</f>
        <v>0</v>
      </c>
      <c r="B98" s="3" t="e">
        <f aca="false">VLOOKUP(Table1[[#This Row],[Qualität meiner Beiträge (auch schriftlich) (50 %)]],Tabelle2!$A$1:$B$5,2,FALSE())</f>
        <v>#VALUE!</v>
      </c>
      <c r="C98" s="4" t="e">
        <f aca="false">B98*$C$1</f>
        <v>#VALUE!</v>
      </c>
      <c r="D98" s="3" t="e">
        <f aca="false">VLOOKUP(Table1[[#This Row],[Quantität meiner Beiträge (auch schriftlich) (50 %)]],Tabelle2!$A$8:$B$12,2,FALSE())</f>
        <v>#VALUE!</v>
      </c>
      <c r="E98" s="4" t="e">
        <f aca="false">D98*$E$1</f>
        <v>#VALUE!</v>
      </c>
      <c r="F98" s="3" t="e">
        <f aca="false">VLOOKUP(Table1[[#This Row],[Einzel-, Partner- und Gruppenarbeiten (30 %)2]],Tabelle2!$A$15:$B$19,2,FALSE())</f>
        <v>#VALUE!</v>
      </c>
      <c r="G98" s="4" t="e">
        <f aca="false">F98*$G$1</f>
        <v>#VALUE!</v>
      </c>
      <c r="H98" s="5" t="e">
        <f aca="false">C98+E98+G98</f>
        <v>#VALUE!</v>
      </c>
      <c r="I98" s="6" t="e">
        <f aca="false">VLOOKUP(H98,Tabelle2!$A$23:$B$38,2,TRUE())</f>
        <v>#VALUE!</v>
      </c>
      <c r="J98" s="25" t="e">
        <f aca="false">IF(Table1[[#This Row],[Ich schätze mich - abweichend von den Fragen oben - so ein:]]=0,I98,Table1[[#This Row],[Ich schätze mich - abweichend von den Fragen oben - so ein:]])</f>
        <v>#VALUE!</v>
      </c>
      <c r="K98" s="26" t="e">
        <f aca="false">I98-J98</f>
        <v>#VALUE!</v>
      </c>
      <c r="M98" s="22" t="e">
        <f aca="false">IF(L98-J98=0,"gar nicht",IF(L98-J98&lt;0,CONCATENATE("zu Ihren Ungunsten ",(L98-J98)," Pkt."),CONCATENATE("zu Ihren Gunsten ",ABS(L98-J98), " Pkt.")))</f>
        <v>#VALUE!</v>
      </c>
      <c r="N98" s="24" t="e">
        <f aca="false">IF(K98=0, "", CONCATENATE("Davon abweichend sehen Sie sich selbst bei ", J98, " Pkt."))</f>
        <v>#VALUE!</v>
      </c>
    </row>
    <row r="99" customFormat="false" ht="15" hidden="false" customHeight="false" outlineLevel="0" collapsed="false">
      <c r="A99" s="1" t="n">
        <f aca="false">Rohdaten!E99</f>
        <v>0</v>
      </c>
      <c r="B99" s="3" t="e">
        <f aca="false">VLOOKUP(Table1[[#This Row],[Qualität meiner Beiträge (auch schriftlich) (50 %)]],Tabelle2!$A$1:$B$5,2,FALSE())</f>
        <v>#VALUE!</v>
      </c>
      <c r="C99" s="4" t="e">
        <f aca="false">B99*$C$1</f>
        <v>#VALUE!</v>
      </c>
      <c r="D99" s="3" t="e">
        <f aca="false">VLOOKUP(Table1[[#This Row],[Quantität meiner Beiträge (auch schriftlich) (50 %)]],Tabelle2!$A$8:$B$12,2,FALSE())</f>
        <v>#VALUE!</v>
      </c>
      <c r="E99" s="4" t="e">
        <f aca="false">D99*$E$1</f>
        <v>#VALUE!</v>
      </c>
      <c r="F99" s="3" t="e">
        <f aca="false">VLOOKUP(Table1[[#This Row],[Einzel-, Partner- und Gruppenarbeiten (30 %)2]],Tabelle2!$A$15:$B$19,2,FALSE())</f>
        <v>#VALUE!</v>
      </c>
      <c r="G99" s="4" t="e">
        <f aca="false">F99*$G$1</f>
        <v>#VALUE!</v>
      </c>
      <c r="H99" s="5" t="e">
        <f aca="false">C99+E99+G99</f>
        <v>#VALUE!</v>
      </c>
      <c r="I99" s="6" t="e">
        <f aca="false">VLOOKUP(H99,Tabelle2!$A$23:$B$38,2,TRUE())</f>
        <v>#VALUE!</v>
      </c>
      <c r="J99" s="25" t="e">
        <f aca="false">IF(Table1[[#This Row],[Ich schätze mich - abweichend von den Fragen oben - so ein:]]=0,I99,Table1[[#This Row],[Ich schätze mich - abweichend von den Fragen oben - so ein:]])</f>
        <v>#VALUE!</v>
      </c>
      <c r="K99" s="26" t="e">
        <f aca="false">I99-J99</f>
        <v>#VALUE!</v>
      </c>
      <c r="M99" s="22" t="e">
        <f aca="false">IF(L99-J99=0,"gar nicht",IF(L99-J99&lt;0,CONCATENATE("zu Ihren Ungunsten ",(L99-J99)," Pkt."),CONCATENATE("zu Ihren Gunsten ",ABS(L99-J99), " Pkt.")))</f>
        <v>#VALUE!</v>
      </c>
      <c r="N99" s="24" t="e">
        <f aca="false">IF(K99=0, "", CONCATENATE("Davon abweichend sehen Sie sich selbst bei ", J99, " Pkt."))</f>
        <v>#VALUE!</v>
      </c>
    </row>
    <row r="100" customFormat="false" ht="15" hidden="false" customHeight="false" outlineLevel="0" collapsed="false">
      <c r="A100" s="1" t="n">
        <f aca="false">Rohdaten!E100</f>
        <v>0</v>
      </c>
      <c r="B100" s="3" t="e">
        <f aca="false">VLOOKUP(Table1[[#This Row],[Qualität meiner Beiträge (auch schriftlich) (50 %)]],Tabelle2!$A$1:$B$5,2,FALSE())</f>
        <v>#VALUE!</v>
      </c>
      <c r="C100" s="4" t="e">
        <f aca="false">B100*$C$1</f>
        <v>#VALUE!</v>
      </c>
      <c r="D100" s="3" t="e">
        <f aca="false">VLOOKUP(Table1[[#This Row],[Quantität meiner Beiträge (auch schriftlich) (50 %)]],Tabelle2!$A$8:$B$12,2,FALSE())</f>
        <v>#VALUE!</v>
      </c>
      <c r="E100" s="4" t="e">
        <f aca="false">D100*$E$1</f>
        <v>#VALUE!</v>
      </c>
      <c r="F100" s="3" t="e">
        <f aca="false">VLOOKUP(Table1[[#This Row],[Einzel-, Partner- und Gruppenarbeiten (30 %)2]],Tabelle2!$A$15:$B$19,2,FALSE())</f>
        <v>#VALUE!</v>
      </c>
      <c r="G100" s="4" t="e">
        <f aca="false">F100*$G$1</f>
        <v>#VALUE!</v>
      </c>
      <c r="H100" s="5" t="e">
        <f aca="false">C100+E100+G100</f>
        <v>#VALUE!</v>
      </c>
      <c r="I100" s="6" t="e">
        <f aca="false">VLOOKUP(H100,Tabelle2!$A$23:$B$38,2,TRUE())</f>
        <v>#VALUE!</v>
      </c>
      <c r="J100" s="25" t="e">
        <f aca="false">IF(Table1[[#This Row],[Ich schätze mich - abweichend von den Fragen oben - so ein:]]=0,I100,Table1[[#This Row],[Ich schätze mich - abweichend von den Fragen oben - so ein:]])</f>
        <v>#VALUE!</v>
      </c>
      <c r="K100" s="26" t="e">
        <f aca="false">I100-J100</f>
        <v>#VALUE!</v>
      </c>
      <c r="M100" s="22" t="e">
        <f aca="false">IF(L100-J100=0,"gar nicht",IF(L100-J100&lt;0,CONCATENATE("zu Ihren Ungunsten ",(L100-J100)," Pkt."),CONCATENATE("zu Ihren Gunsten ",ABS(L100-J100), " Pkt.")))</f>
        <v>#VALUE!</v>
      </c>
      <c r="N100" s="24" t="e">
        <f aca="false">IF(K100=0, "", CONCATENATE("Davon abweichend sehen Sie sich selbst bei ", J100, " Pkt."))</f>
        <v>#VALUE!</v>
      </c>
    </row>
    <row r="101" customFormat="false" ht="15" hidden="false" customHeight="false" outlineLevel="0" collapsed="false">
      <c r="A101" s="1" t="n">
        <f aca="false">Rohdaten!E101</f>
        <v>0</v>
      </c>
      <c r="B101" s="3" t="e">
        <f aca="false">VLOOKUP(Table1[[#This Row],[Qualität meiner Beiträge (auch schriftlich) (50 %)]],Tabelle2!$A$1:$B$5,2,FALSE())</f>
        <v>#VALUE!</v>
      </c>
      <c r="C101" s="4" t="e">
        <f aca="false">B101*$C$1</f>
        <v>#VALUE!</v>
      </c>
      <c r="D101" s="3" t="e">
        <f aca="false">VLOOKUP(Table1[[#This Row],[Quantität meiner Beiträge (auch schriftlich) (50 %)]],Tabelle2!$A$8:$B$12,2,FALSE())</f>
        <v>#VALUE!</v>
      </c>
      <c r="E101" s="4" t="e">
        <f aca="false">D101*$E$1</f>
        <v>#VALUE!</v>
      </c>
      <c r="F101" s="3" t="e">
        <f aca="false">VLOOKUP(Table1[[#This Row],[Einzel-, Partner- und Gruppenarbeiten (30 %)2]],Tabelle2!$A$15:$B$19,2,FALSE())</f>
        <v>#VALUE!</v>
      </c>
      <c r="G101" s="4" t="e">
        <f aca="false">F101*$G$1</f>
        <v>#VALUE!</v>
      </c>
      <c r="H101" s="5" t="e">
        <f aca="false">C101+E101+G101</f>
        <v>#VALUE!</v>
      </c>
      <c r="I101" s="6" t="e">
        <f aca="false">VLOOKUP(H101,Tabelle2!$A$23:$B$38,2,TRUE())</f>
        <v>#VALUE!</v>
      </c>
      <c r="J101" s="25" t="e">
        <f aca="false">IF(Table1[[#This Row],[Ich schätze mich - abweichend von den Fragen oben - so ein:]]=0,I101,Table1[[#This Row],[Ich schätze mich - abweichend von den Fragen oben - so ein:]])</f>
        <v>#VALUE!</v>
      </c>
      <c r="K101" s="26" t="e">
        <f aca="false">I101-J101</f>
        <v>#VALUE!</v>
      </c>
      <c r="M101" s="22" t="e">
        <f aca="false">IF(L101-J101=0,"gar nicht",IF(L101-J101&lt;0,CONCATENATE("zu Ihren Ungunsten ",(L101-J101)," Pkt."),CONCATENATE("zu Ihren Gunsten ",ABS(L101-J101), " Pkt.")))</f>
        <v>#VALUE!</v>
      </c>
      <c r="N101" s="24" t="e">
        <f aca="false">IF(K101=0, "", CONCATENATE("Davon abweichend sehen Sie sich selbst bei ", J101, " Pkt."))</f>
        <v>#VALUE!</v>
      </c>
    </row>
    <row r="102" customFormat="false" ht="15" hidden="false" customHeight="false" outlineLevel="0" collapsed="false">
      <c r="A102" s="1" t="n">
        <f aca="false">Rohdaten!E102</f>
        <v>0</v>
      </c>
      <c r="B102" s="3" t="e">
        <f aca="false">VLOOKUP(Table1[[#This Row],[Qualität meiner Beiträge (auch schriftlich) (50 %)]],Tabelle2!$A$1:$B$5,2,FALSE())</f>
        <v>#VALUE!</v>
      </c>
      <c r="C102" s="4" t="e">
        <f aca="false">B102*$C$1</f>
        <v>#VALUE!</v>
      </c>
      <c r="D102" s="3" t="e">
        <f aca="false">VLOOKUP(Table1[[#This Row],[Quantität meiner Beiträge (auch schriftlich) (50 %)]],Tabelle2!$A$8:$B$12,2,FALSE())</f>
        <v>#VALUE!</v>
      </c>
      <c r="E102" s="4" t="e">
        <f aca="false">D102*$E$1</f>
        <v>#VALUE!</v>
      </c>
      <c r="F102" s="3" t="e">
        <f aca="false">VLOOKUP(Table1[[#This Row],[Einzel-, Partner- und Gruppenarbeiten (30 %)2]],Tabelle2!$A$15:$B$19,2,FALSE())</f>
        <v>#VALUE!</v>
      </c>
      <c r="G102" s="4" t="e">
        <f aca="false">F102*$G$1</f>
        <v>#VALUE!</v>
      </c>
      <c r="H102" s="5" t="e">
        <f aca="false">C102+E102+G102</f>
        <v>#VALUE!</v>
      </c>
      <c r="I102" s="6" t="e">
        <f aca="false">VLOOKUP(H102,Tabelle2!$A$23:$B$38,2,TRUE())</f>
        <v>#VALUE!</v>
      </c>
      <c r="J102" s="25" t="e">
        <f aca="false">IF(Table1[[#This Row],[Ich schätze mich - abweichend von den Fragen oben - so ein:]]=0,I102,Table1[[#This Row],[Ich schätze mich - abweichend von den Fragen oben - so ein:]])</f>
        <v>#VALUE!</v>
      </c>
      <c r="K102" s="26" t="e">
        <f aca="false">I102-J102</f>
        <v>#VALUE!</v>
      </c>
      <c r="M102" s="22" t="e">
        <f aca="false">IF(L102-J102=0,"gar nicht",IF(L102-J102&lt;0,CONCATENATE("zu Ihren Ungunsten ",(L102-J102)," Pkt."),CONCATENATE("zu Ihren Gunsten ",ABS(L102-J102), " Pkt.")))</f>
        <v>#VALUE!</v>
      </c>
      <c r="N102" s="24" t="e">
        <f aca="false">IF(K102=0, "", CONCATENATE("Davon abweichend sehen Sie sich selbst bei ", J102, " Pkt."))</f>
        <v>#VALUE!</v>
      </c>
    </row>
    <row r="103" customFormat="false" ht="15" hidden="false" customHeight="false" outlineLevel="0" collapsed="false">
      <c r="A103" s="1" t="n">
        <f aca="false">Rohdaten!E103</f>
        <v>0</v>
      </c>
      <c r="B103" s="3" t="e">
        <f aca="false">VLOOKUP(Table1[[#This Row],[Qualität meiner Beiträge (auch schriftlich) (50 %)]],Tabelle2!$A$1:$B$5,2,FALSE())</f>
        <v>#VALUE!</v>
      </c>
      <c r="C103" s="4" t="e">
        <f aca="false">B103*$C$1</f>
        <v>#VALUE!</v>
      </c>
      <c r="D103" s="3" t="e">
        <f aca="false">VLOOKUP(Table1[[#This Row],[Quantität meiner Beiträge (auch schriftlich) (50 %)]],Tabelle2!$A$8:$B$12,2,FALSE())</f>
        <v>#VALUE!</v>
      </c>
      <c r="E103" s="4" t="e">
        <f aca="false">D103*$E$1</f>
        <v>#VALUE!</v>
      </c>
      <c r="F103" s="3" t="e">
        <f aca="false">VLOOKUP(Table1[[#This Row],[Einzel-, Partner- und Gruppenarbeiten (30 %)2]],Tabelle2!$A$15:$B$19,2,FALSE())</f>
        <v>#VALUE!</v>
      </c>
      <c r="G103" s="4" t="e">
        <f aca="false">F103*$G$1</f>
        <v>#VALUE!</v>
      </c>
      <c r="H103" s="5" t="e">
        <f aca="false">C103+E103+G103</f>
        <v>#VALUE!</v>
      </c>
      <c r="I103" s="6" t="e">
        <f aca="false">VLOOKUP(H103,Tabelle2!$A$23:$B$38,2,TRUE())</f>
        <v>#VALUE!</v>
      </c>
      <c r="J103" s="25" t="e">
        <f aca="false">IF(Table1[[#This Row],[Ich schätze mich - abweichend von den Fragen oben - so ein:]]=0,I103,Table1[[#This Row],[Ich schätze mich - abweichend von den Fragen oben - so ein:]])</f>
        <v>#VALUE!</v>
      </c>
      <c r="K103" s="26" t="e">
        <f aca="false">I103-J103</f>
        <v>#VALUE!</v>
      </c>
      <c r="M103" s="22" t="e">
        <f aca="false">IF(L103-J103=0,"gar nicht",IF(L103-J103&lt;0,CONCATENATE("zu Ihren Ungunsten ",(L103-J103)," Pkt."),CONCATENATE("zu Ihren Gunsten ",ABS(L103-J103), " Pkt.")))</f>
        <v>#VALUE!</v>
      </c>
      <c r="N103" s="24" t="e">
        <f aca="false">IF(K103=0, "", CONCATENATE("Davon abweichend sehen Sie sich selbst bei ", J103, " Pkt."))</f>
        <v>#VALUE!</v>
      </c>
    </row>
    <row r="104" customFormat="false" ht="15" hidden="false" customHeight="false" outlineLevel="0" collapsed="false">
      <c r="A104" s="1" t="n">
        <f aca="false">Rohdaten!E104</f>
        <v>0</v>
      </c>
      <c r="B104" s="3" t="e">
        <f aca="false">VLOOKUP(Table1[[#This Row],[Qualität meiner Beiträge (auch schriftlich) (50 %)]],Tabelle2!$A$1:$B$5,2,FALSE())</f>
        <v>#VALUE!</v>
      </c>
      <c r="C104" s="4" t="e">
        <f aca="false">B104*$C$1</f>
        <v>#VALUE!</v>
      </c>
      <c r="D104" s="3" t="e">
        <f aca="false">VLOOKUP(Table1[[#This Row],[Quantität meiner Beiträge (auch schriftlich) (50 %)]],Tabelle2!$A$8:$B$12,2,FALSE())</f>
        <v>#VALUE!</v>
      </c>
      <c r="E104" s="4" t="e">
        <f aca="false">D104*$E$1</f>
        <v>#VALUE!</v>
      </c>
      <c r="F104" s="3" t="e">
        <f aca="false">VLOOKUP(Table1[[#This Row],[Einzel-, Partner- und Gruppenarbeiten (30 %)2]],Tabelle2!$A$15:$B$19,2,FALSE())</f>
        <v>#VALUE!</v>
      </c>
      <c r="G104" s="4" t="e">
        <f aca="false">F104*$G$1</f>
        <v>#VALUE!</v>
      </c>
      <c r="H104" s="5" t="e">
        <f aca="false">C104+E104+G104</f>
        <v>#VALUE!</v>
      </c>
      <c r="I104" s="6" t="e">
        <f aca="false">VLOOKUP(H104,Tabelle2!$A$23:$B$38,2,TRUE())</f>
        <v>#VALUE!</v>
      </c>
      <c r="J104" s="25" t="e">
        <f aca="false">IF(Table1[[#This Row],[Ich schätze mich - abweichend von den Fragen oben - so ein:]]=0,I104,Table1[[#This Row],[Ich schätze mich - abweichend von den Fragen oben - so ein:]])</f>
        <v>#VALUE!</v>
      </c>
      <c r="K104" s="26" t="e">
        <f aca="false">I104-J104</f>
        <v>#VALUE!</v>
      </c>
      <c r="M104" s="22" t="e">
        <f aca="false">IF(L104-J104=0,"gar nicht",IF(L104-J104&lt;0,CONCATENATE("zu Ihren Ungunsten ",(L104-J104)," Pkt."),CONCATENATE("zu Ihren Gunsten ",ABS(L104-J104), " Pkt.")))</f>
        <v>#VALUE!</v>
      </c>
      <c r="N104" s="24" t="e">
        <f aca="false">IF(K104=0, "", CONCATENATE("Davon abweichend sehen Sie sich selbst bei ", J104, " Pkt."))</f>
        <v>#VALUE!</v>
      </c>
    </row>
    <row r="105" customFormat="false" ht="15" hidden="false" customHeight="false" outlineLevel="0" collapsed="false">
      <c r="A105" s="1" t="n">
        <f aca="false">Rohdaten!E105</f>
        <v>0</v>
      </c>
      <c r="B105" s="3" t="e">
        <f aca="false">VLOOKUP(Table1[[#This Row],[Qualität meiner Beiträge (auch schriftlich) (50 %)]],Tabelle2!$A$1:$B$5,2,FALSE())</f>
        <v>#VALUE!</v>
      </c>
      <c r="C105" s="4" t="e">
        <f aca="false">B105*$C$1</f>
        <v>#VALUE!</v>
      </c>
      <c r="D105" s="3" t="e">
        <f aca="false">VLOOKUP(Table1[[#This Row],[Quantität meiner Beiträge (auch schriftlich) (50 %)]],Tabelle2!$A$8:$B$12,2,FALSE())</f>
        <v>#VALUE!</v>
      </c>
      <c r="E105" s="4" t="e">
        <f aca="false">D105*$E$1</f>
        <v>#VALUE!</v>
      </c>
      <c r="F105" s="3" t="e">
        <f aca="false">VLOOKUP(Table1[[#This Row],[Einzel-, Partner- und Gruppenarbeiten (30 %)2]],Tabelle2!$A$15:$B$19,2,FALSE())</f>
        <v>#VALUE!</v>
      </c>
      <c r="G105" s="4" t="e">
        <f aca="false">F105*$G$1</f>
        <v>#VALUE!</v>
      </c>
      <c r="H105" s="5" t="e">
        <f aca="false">C105+E105+G105</f>
        <v>#VALUE!</v>
      </c>
      <c r="I105" s="6" t="e">
        <f aca="false">VLOOKUP(H105,Tabelle2!$A$23:$B$38,2,TRUE())</f>
        <v>#VALUE!</v>
      </c>
      <c r="J105" s="25" t="e">
        <f aca="false">IF(Table1[[#This Row],[Ich schätze mich - abweichend von den Fragen oben - so ein:]]=0,I105,Table1[[#This Row],[Ich schätze mich - abweichend von den Fragen oben - so ein:]])</f>
        <v>#VALUE!</v>
      </c>
      <c r="K105" s="26" t="e">
        <f aca="false">I105-J105</f>
        <v>#VALUE!</v>
      </c>
      <c r="M105" s="22" t="e">
        <f aca="false">IF(L105-J105=0,"gar nicht",IF(L105-J105&lt;0,CONCATENATE("zu Ihren Ungunsten ",(L105-J105)," Pkt."),CONCATENATE("zu Ihren Gunsten ",ABS(L105-J105), " Pkt.")))</f>
        <v>#VALUE!</v>
      </c>
      <c r="N105" s="24" t="e">
        <f aca="false">IF(K105=0, "", CONCATENATE("Davon abweichend sehen Sie sich selbst bei ", J105, " Pkt."))</f>
        <v>#VALUE!</v>
      </c>
    </row>
    <row r="106" customFormat="false" ht="15" hidden="false" customHeight="false" outlineLevel="0" collapsed="false">
      <c r="A106" s="1" t="n">
        <f aca="false">Rohdaten!E106</f>
        <v>0</v>
      </c>
      <c r="B106" s="3" t="e">
        <f aca="false">VLOOKUP(Table1[[#This Row],[Qualität meiner Beiträge (auch schriftlich) (50 %)]],Tabelle2!$A$1:$B$5,2,FALSE())</f>
        <v>#VALUE!</v>
      </c>
      <c r="C106" s="4" t="e">
        <f aca="false">B106*$C$1</f>
        <v>#VALUE!</v>
      </c>
      <c r="D106" s="3" t="e">
        <f aca="false">VLOOKUP(Table1[[#This Row],[Quantität meiner Beiträge (auch schriftlich) (50 %)]],Tabelle2!$A$8:$B$12,2,FALSE())</f>
        <v>#VALUE!</v>
      </c>
      <c r="E106" s="4" t="e">
        <f aca="false">D106*$E$1</f>
        <v>#VALUE!</v>
      </c>
      <c r="F106" s="3" t="e">
        <f aca="false">VLOOKUP(Table1[[#This Row],[Einzel-, Partner- und Gruppenarbeiten (30 %)2]],Tabelle2!$A$15:$B$19,2,FALSE())</f>
        <v>#VALUE!</v>
      </c>
      <c r="G106" s="4" t="e">
        <f aca="false">F106*$G$1</f>
        <v>#VALUE!</v>
      </c>
      <c r="H106" s="5" t="e">
        <f aca="false">C106+E106+G106</f>
        <v>#VALUE!</v>
      </c>
      <c r="I106" s="6" t="e">
        <f aca="false">VLOOKUP(H106,Tabelle2!$A$23:$B$38,2,TRUE())</f>
        <v>#VALUE!</v>
      </c>
      <c r="J106" s="25" t="e">
        <f aca="false">IF(Table1[[#This Row],[Ich schätze mich - abweichend von den Fragen oben - so ein:]]=0,I106,Table1[[#This Row],[Ich schätze mich - abweichend von den Fragen oben - so ein:]])</f>
        <v>#VALUE!</v>
      </c>
      <c r="K106" s="26" t="e">
        <f aca="false">I106-J106</f>
        <v>#VALUE!</v>
      </c>
      <c r="M106" s="22" t="e">
        <f aca="false">IF(L106-J106=0,"gar nicht",IF(L106-J106&lt;0,CONCATENATE("zu Ihren Ungunsten ",(L106-J106)," Pkt."),CONCATENATE("zu Ihren Gunsten ",ABS(L106-J106), " Pkt.")))</f>
        <v>#VALUE!</v>
      </c>
      <c r="N106" s="24" t="e">
        <f aca="false">IF(K106=0, "", CONCATENATE("Davon abweichend sehen Sie sich selbst bei ", J106, " Pkt."))</f>
        <v>#VALUE!</v>
      </c>
    </row>
    <row r="107" customFormat="false" ht="15" hidden="false" customHeight="false" outlineLevel="0" collapsed="false">
      <c r="A107" s="1" t="n">
        <f aca="false">Rohdaten!E107</f>
        <v>0</v>
      </c>
      <c r="B107" s="3" t="e">
        <f aca="false">VLOOKUP(Table1[[#This Row],[Qualität meiner Beiträge (auch schriftlich) (50 %)]],Tabelle2!$A$1:$B$5,2,FALSE())</f>
        <v>#VALUE!</v>
      </c>
      <c r="C107" s="4" t="e">
        <f aca="false">B107*$C$1</f>
        <v>#VALUE!</v>
      </c>
      <c r="D107" s="3" t="e">
        <f aca="false">VLOOKUP(Table1[[#This Row],[Quantität meiner Beiträge (auch schriftlich) (50 %)]],Tabelle2!$A$8:$B$12,2,FALSE())</f>
        <v>#VALUE!</v>
      </c>
      <c r="E107" s="4" t="e">
        <f aca="false">D107*$E$1</f>
        <v>#VALUE!</v>
      </c>
      <c r="F107" s="3" t="e">
        <f aca="false">VLOOKUP(Table1[[#This Row],[Einzel-, Partner- und Gruppenarbeiten (30 %)2]],Tabelle2!$A$15:$B$19,2,FALSE())</f>
        <v>#VALUE!</v>
      </c>
      <c r="G107" s="4" t="e">
        <f aca="false">F107*$G$1</f>
        <v>#VALUE!</v>
      </c>
      <c r="H107" s="5" t="e">
        <f aca="false">C107+E107+G107</f>
        <v>#VALUE!</v>
      </c>
      <c r="I107" s="6" t="e">
        <f aca="false">VLOOKUP(H107,Tabelle2!$A$23:$B$38,2,TRUE())</f>
        <v>#VALUE!</v>
      </c>
      <c r="J107" s="25" t="e">
        <f aca="false">IF(Table1[[#This Row],[Ich schätze mich - abweichend von den Fragen oben - so ein:]]=0,I107,Table1[[#This Row],[Ich schätze mich - abweichend von den Fragen oben - so ein:]])</f>
        <v>#VALUE!</v>
      </c>
      <c r="K107" s="26" t="e">
        <f aca="false">I107-J107</f>
        <v>#VALUE!</v>
      </c>
      <c r="M107" s="22" t="e">
        <f aca="false">IF(L107-J107=0,"gar nicht",IF(L107-J107&lt;0,CONCATENATE("zu Ihren Ungunsten ",(L107-J107)," Pkt."),CONCATENATE("zu Ihren Gunsten ",ABS(L107-J107), " Pkt.")))</f>
        <v>#VALUE!</v>
      </c>
      <c r="N107" s="24" t="e">
        <f aca="false">IF(K107=0, "", CONCATENATE("Davon abweichend sehen Sie sich selbst bei ", J107, " Pkt."))</f>
        <v>#VALUE!</v>
      </c>
    </row>
    <row r="108" customFormat="false" ht="15" hidden="false" customHeight="false" outlineLevel="0" collapsed="false">
      <c r="A108" s="1" t="n">
        <f aca="false">Rohdaten!E108</f>
        <v>0</v>
      </c>
      <c r="B108" s="3" t="e">
        <f aca="false">VLOOKUP(Table1[[#This Row],[Qualität meiner Beiträge (auch schriftlich) (50 %)]],Tabelle2!$A$1:$B$5,2,FALSE())</f>
        <v>#VALUE!</v>
      </c>
      <c r="C108" s="4" t="e">
        <f aca="false">B108*$C$1</f>
        <v>#VALUE!</v>
      </c>
      <c r="D108" s="3" t="e">
        <f aca="false">VLOOKUP(Table1[[#This Row],[Quantität meiner Beiträge (auch schriftlich) (50 %)]],Tabelle2!$A$8:$B$12,2,FALSE())</f>
        <v>#VALUE!</v>
      </c>
      <c r="E108" s="4" t="e">
        <f aca="false">D108*$E$1</f>
        <v>#VALUE!</v>
      </c>
      <c r="F108" s="3" t="e">
        <f aca="false">VLOOKUP(Table1[[#This Row],[Einzel-, Partner- und Gruppenarbeiten (30 %)2]],Tabelle2!$A$15:$B$19,2,FALSE())</f>
        <v>#VALUE!</v>
      </c>
      <c r="G108" s="4" t="e">
        <f aca="false">F108*$G$1</f>
        <v>#VALUE!</v>
      </c>
      <c r="H108" s="5" t="e">
        <f aca="false">C108+E108+G108</f>
        <v>#VALUE!</v>
      </c>
      <c r="I108" s="6" t="e">
        <f aca="false">VLOOKUP(H108,Tabelle2!$A$23:$B$38,2,TRUE())</f>
        <v>#VALUE!</v>
      </c>
      <c r="J108" s="25" t="e">
        <f aca="false">IF(Table1[[#This Row],[Ich schätze mich - abweichend von den Fragen oben - so ein:]]=0,I108,Table1[[#This Row],[Ich schätze mich - abweichend von den Fragen oben - so ein:]])</f>
        <v>#VALUE!</v>
      </c>
      <c r="K108" s="26" t="e">
        <f aca="false">I108-J108</f>
        <v>#VALUE!</v>
      </c>
      <c r="M108" s="22" t="e">
        <f aca="false">IF(L108-J108=0,"gar nicht",IF(L108-J108&lt;0,CONCATENATE("zu Ihren Ungunsten ",(L108-J108)," Pkt."),CONCATENATE("zu Ihren Gunsten ",ABS(L108-J108), " Pkt.")))</f>
        <v>#VALUE!</v>
      </c>
      <c r="N108" s="24" t="e">
        <f aca="false">IF(K108=0, "", CONCATENATE("Davon abweichend sehen Sie sich selbst bei ", J108, " Pkt."))</f>
        <v>#VALUE!</v>
      </c>
    </row>
    <row r="109" customFormat="false" ht="15" hidden="false" customHeight="false" outlineLevel="0" collapsed="false">
      <c r="A109" s="1" t="n">
        <f aca="false">Rohdaten!E109</f>
        <v>0</v>
      </c>
      <c r="B109" s="3" t="e">
        <f aca="false">VLOOKUP(Table1[[#This Row],[Qualität meiner Beiträge (auch schriftlich) (50 %)]],Tabelle2!$A$1:$B$5,2,FALSE())</f>
        <v>#VALUE!</v>
      </c>
      <c r="C109" s="4" t="e">
        <f aca="false">B109*$C$1</f>
        <v>#VALUE!</v>
      </c>
      <c r="D109" s="3" t="e">
        <f aca="false">VLOOKUP(Table1[[#This Row],[Quantität meiner Beiträge (auch schriftlich) (50 %)]],Tabelle2!$A$8:$B$12,2,FALSE())</f>
        <v>#VALUE!</v>
      </c>
      <c r="E109" s="4" t="e">
        <f aca="false">D109*$E$1</f>
        <v>#VALUE!</v>
      </c>
      <c r="F109" s="3" t="e">
        <f aca="false">VLOOKUP(Table1[[#This Row],[Einzel-, Partner- und Gruppenarbeiten (30 %)2]],Tabelle2!$A$15:$B$19,2,FALSE())</f>
        <v>#VALUE!</v>
      </c>
      <c r="G109" s="4" t="e">
        <f aca="false">F109*$G$1</f>
        <v>#VALUE!</v>
      </c>
      <c r="H109" s="5" t="e">
        <f aca="false">C109+E109+G109</f>
        <v>#VALUE!</v>
      </c>
      <c r="I109" s="6" t="e">
        <f aca="false">VLOOKUP(H109,Tabelle2!$A$23:$B$38,2,TRUE())</f>
        <v>#VALUE!</v>
      </c>
      <c r="J109" s="25" t="e">
        <f aca="false">IF(Table1[[#This Row],[Ich schätze mich - abweichend von den Fragen oben - so ein:]]=0,I109,Table1[[#This Row],[Ich schätze mich - abweichend von den Fragen oben - so ein:]])</f>
        <v>#VALUE!</v>
      </c>
      <c r="K109" s="26" t="e">
        <f aca="false">I109-J109</f>
        <v>#VALUE!</v>
      </c>
      <c r="M109" s="22" t="e">
        <f aca="false">IF(L109-J109=0,"gar nicht",IF(L109-J109&lt;0,CONCATENATE("zu Ihren Ungunsten ",(L109-J109)," Pkt."),CONCATENATE("zu Ihren Gunsten ",ABS(L109-J109), " Pkt.")))</f>
        <v>#VALUE!</v>
      </c>
      <c r="N109" s="24" t="e">
        <f aca="false">IF(K109=0, "", CONCATENATE("Davon abweichend sehen Sie sich selbst bei ", J109, " Pkt."))</f>
        <v>#VALUE!</v>
      </c>
    </row>
    <row r="110" customFormat="false" ht="15" hidden="false" customHeight="false" outlineLevel="0" collapsed="false">
      <c r="A110" s="1" t="n">
        <f aca="false">Rohdaten!E110</f>
        <v>0</v>
      </c>
      <c r="B110" s="3" t="e">
        <f aca="false">VLOOKUP(Table1[[#This Row],[Qualität meiner Beiträge (auch schriftlich) (50 %)]],Tabelle2!$A$1:$B$5,2,FALSE())</f>
        <v>#VALUE!</v>
      </c>
      <c r="C110" s="4" t="e">
        <f aca="false">B110*$C$1</f>
        <v>#VALUE!</v>
      </c>
      <c r="D110" s="3" t="e">
        <f aca="false">VLOOKUP(Table1[[#This Row],[Quantität meiner Beiträge (auch schriftlich) (50 %)]],Tabelle2!$A$8:$B$12,2,FALSE())</f>
        <v>#VALUE!</v>
      </c>
      <c r="E110" s="4" t="e">
        <f aca="false">D110*$E$1</f>
        <v>#VALUE!</v>
      </c>
      <c r="F110" s="3" t="e">
        <f aca="false">VLOOKUP(Table1[[#This Row],[Einzel-, Partner- und Gruppenarbeiten (30 %)2]],Tabelle2!$A$15:$B$19,2,FALSE())</f>
        <v>#VALUE!</v>
      </c>
      <c r="G110" s="4" t="e">
        <f aca="false">F110*$G$1</f>
        <v>#VALUE!</v>
      </c>
      <c r="H110" s="5" t="e">
        <f aca="false">C110+E110+G110</f>
        <v>#VALUE!</v>
      </c>
      <c r="I110" s="6" t="e">
        <f aca="false">VLOOKUP(H110,Tabelle2!$A$23:$B$38,2,TRUE())</f>
        <v>#VALUE!</v>
      </c>
      <c r="J110" s="25" t="e">
        <f aca="false">IF(Table1[[#This Row],[Ich schätze mich - abweichend von den Fragen oben - so ein:]]=0,I110,Table1[[#This Row],[Ich schätze mich - abweichend von den Fragen oben - so ein:]])</f>
        <v>#VALUE!</v>
      </c>
      <c r="K110" s="26" t="e">
        <f aca="false">I110-J110</f>
        <v>#VALUE!</v>
      </c>
      <c r="M110" s="22" t="e">
        <f aca="false">IF(L110-J110=0,"gar nicht",IF(L110-J110&lt;0,CONCATENATE("zu Ihren Ungunsten ",(L110-J110)," Pkt."),CONCATENATE("zu Ihren Gunsten ",ABS(L110-J110), " Pkt.")))</f>
        <v>#VALUE!</v>
      </c>
      <c r="N110" s="24" t="e">
        <f aca="false">IF(K110=0, "", CONCATENATE("Davon abweichend sehen Sie sich selbst bei ", J110, " Pkt."))</f>
        <v>#VALUE!</v>
      </c>
    </row>
    <row r="111" customFormat="false" ht="15" hidden="false" customHeight="false" outlineLevel="0" collapsed="false">
      <c r="A111" s="1" t="n">
        <f aca="false">Rohdaten!E111</f>
        <v>0</v>
      </c>
      <c r="B111" s="3" t="e">
        <f aca="false">VLOOKUP(Table1[[#This Row],[Qualität meiner Beiträge (auch schriftlich) (50 %)]],Tabelle2!$A$1:$B$5,2,FALSE())</f>
        <v>#VALUE!</v>
      </c>
      <c r="C111" s="4" t="e">
        <f aca="false">B111*$C$1</f>
        <v>#VALUE!</v>
      </c>
      <c r="D111" s="3" t="e">
        <f aca="false">VLOOKUP(Table1[[#This Row],[Quantität meiner Beiträge (auch schriftlich) (50 %)]],Tabelle2!$A$8:$B$12,2,FALSE())</f>
        <v>#VALUE!</v>
      </c>
      <c r="E111" s="4" t="e">
        <f aca="false">D111*$E$1</f>
        <v>#VALUE!</v>
      </c>
      <c r="F111" s="3" t="e">
        <f aca="false">VLOOKUP(Table1[[#This Row],[Einzel-, Partner- und Gruppenarbeiten (30 %)2]],Tabelle2!$A$15:$B$19,2,FALSE())</f>
        <v>#VALUE!</v>
      </c>
      <c r="G111" s="4" t="e">
        <f aca="false">F111*$G$1</f>
        <v>#VALUE!</v>
      </c>
      <c r="H111" s="5" t="e">
        <f aca="false">C111+E111+G111</f>
        <v>#VALUE!</v>
      </c>
      <c r="I111" s="6" t="e">
        <f aca="false">VLOOKUP(H111,Tabelle2!$A$23:$B$38,2,TRUE())</f>
        <v>#VALUE!</v>
      </c>
      <c r="J111" s="25" t="e">
        <f aca="false">IF(Table1[[#This Row],[Ich schätze mich - abweichend von den Fragen oben - so ein:]]=0,I111,Table1[[#This Row],[Ich schätze mich - abweichend von den Fragen oben - so ein:]])</f>
        <v>#VALUE!</v>
      </c>
      <c r="K111" s="26" t="e">
        <f aca="false">I111-J111</f>
        <v>#VALUE!</v>
      </c>
      <c r="M111" s="22" t="e">
        <f aca="false">IF(L111-J111=0,"gar nicht",IF(L111-J111&lt;0,CONCATENATE("zu Ihren Ungunsten ",(L111-J111)," Pkt."),CONCATENATE("zu Ihren Gunsten ",ABS(L111-J111), " Pkt.")))</f>
        <v>#VALUE!</v>
      </c>
      <c r="N111" s="24" t="e">
        <f aca="false">IF(K111=0, "", CONCATENATE("Davon abweichend sehen Sie sich selbst bei ", J111, " Pkt."))</f>
        <v>#VALUE!</v>
      </c>
    </row>
    <row r="112" customFormat="false" ht="15" hidden="false" customHeight="false" outlineLevel="0" collapsed="false">
      <c r="A112" s="1" t="n">
        <f aca="false">Rohdaten!E112</f>
        <v>0</v>
      </c>
      <c r="B112" s="3" t="e">
        <f aca="false">VLOOKUP(Table1[[#This Row],[Qualität meiner Beiträge (auch schriftlich) (50 %)]],Tabelle2!$A$1:$B$5,2,FALSE())</f>
        <v>#VALUE!</v>
      </c>
      <c r="C112" s="4" t="e">
        <f aca="false">B112*$C$1</f>
        <v>#VALUE!</v>
      </c>
      <c r="D112" s="3" t="e">
        <f aca="false">VLOOKUP(Table1[[#This Row],[Quantität meiner Beiträge (auch schriftlich) (50 %)]],Tabelle2!$A$8:$B$12,2,FALSE())</f>
        <v>#VALUE!</v>
      </c>
      <c r="E112" s="4" t="e">
        <f aca="false">D112*$E$1</f>
        <v>#VALUE!</v>
      </c>
      <c r="F112" s="3" t="e">
        <f aca="false">VLOOKUP(Table1[[#This Row],[Einzel-, Partner- und Gruppenarbeiten (30 %)2]],Tabelle2!$A$15:$B$19,2,FALSE())</f>
        <v>#VALUE!</v>
      </c>
      <c r="G112" s="4" t="e">
        <f aca="false">F112*$G$1</f>
        <v>#VALUE!</v>
      </c>
      <c r="H112" s="5" t="e">
        <f aca="false">C112+E112+G112</f>
        <v>#VALUE!</v>
      </c>
      <c r="I112" s="6" t="e">
        <f aca="false">VLOOKUP(H112,Tabelle2!$A$23:$B$38,2,TRUE())</f>
        <v>#VALUE!</v>
      </c>
      <c r="J112" s="25" t="e">
        <f aca="false">IF(Table1[[#This Row],[Ich schätze mich - abweichend von den Fragen oben - so ein:]]=0,I112,Table1[[#This Row],[Ich schätze mich - abweichend von den Fragen oben - so ein:]])</f>
        <v>#VALUE!</v>
      </c>
      <c r="K112" s="26" t="e">
        <f aca="false">I112-J112</f>
        <v>#VALUE!</v>
      </c>
      <c r="M112" s="22" t="e">
        <f aca="false">IF(L112-J112=0,"gar nicht",IF(L112-J112&lt;0,CONCATENATE("zu Ihren Ungunsten ",(L112-J112)," Pkt."),CONCATENATE("zu Ihren Gunsten ",ABS(L112-J112), " Pkt.")))</f>
        <v>#VALUE!</v>
      </c>
      <c r="N112" s="24" t="e">
        <f aca="false">IF(K112=0, "", CONCATENATE("Davon abweichend sehen Sie sich selbst bei ", J112, " Pkt."))</f>
        <v>#VALUE!</v>
      </c>
    </row>
    <row r="113" customFormat="false" ht="15" hidden="false" customHeight="false" outlineLevel="0" collapsed="false">
      <c r="A113" s="1" t="n">
        <f aca="false">Rohdaten!E113</f>
        <v>0</v>
      </c>
      <c r="B113" s="3" t="e">
        <f aca="false">VLOOKUP(Table1[[#This Row],[Qualität meiner Beiträge (auch schriftlich) (50 %)]],Tabelle2!$A$1:$B$5,2,FALSE())</f>
        <v>#VALUE!</v>
      </c>
      <c r="C113" s="4" t="e">
        <f aca="false">B113*$C$1</f>
        <v>#VALUE!</v>
      </c>
      <c r="D113" s="3" t="e">
        <f aca="false">VLOOKUP(Table1[[#This Row],[Quantität meiner Beiträge (auch schriftlich) (50 %)]],Tabelle2!$A$8:$B$12,2,FALSE())</f>
        <v>#VALUE!</v>
      </c>
      <c r="E113" s="4" t="e">
        <f aca="false">D113*$E$1</f>
        <v>#VALUE!</v>
      </c>
      <c r="F113" s="3" t="e">
        <f aca="false">VLOOKUP(Table1[[#This Row],[Einzel-, Partner- und Gruppenarbeiten (30 %)2]],Tabelle2!$A$15:$B$19,2,FALSE())</f>
        <v>#VALUE!</v>
      </c>
      <c r="G113" s="4" t="e">
        <f aca="false">F113*$G$1</f>
        <v>#VALUE!</v>
      </c>
      <c r="H113" s="5" t="e">
        <f aca="false">C113+E113+G113</f>
        <v>#VALUE!</v>
      </c>
      <c r="I113" s="6" t="e">
        <f aca="false">VLOOKUP(H113,Tabelle2!$A$23:$B$38,2,TRUE())</f>
        <v>#VALUE!</v>
      </c>
      <c r="J113" s="25" t="e">
        <f aca="false">IF(Table1[[#This Row],[Ich schätze mich - abweichend von den Fragen oben - so ein:]]=0,I113,Table1[[#This Row],[Ich schätze mich - abweichend von den Fragen oben - so ein:]])</f>
        <v>#VALUE!</v>
      </c>
      <c r="K113" s="26" t="e">
        <f aca="false">I113-J113</f>
        <v>#VALUE!</v>
      </c>
      <c r="M113" s="22" t="e">
        <f aca="false">IF(L113-J113=0,"gar nicht",IF(L113-J113&lt;0,CONCATENATE("zu Ihren Ungunsten ",(L113-J113)," Pkt."),CONCATENATE("zu Ihren Gunsten ",ABS(L113-J113), " Pkt.")))</f>
        <v>#VALUE!</v>
      </c>
      <c r="N113" s="24" t="e">
        <f aca="false">IF(K113=0, "", CONCATENATE("Davon abweichend sehen Sie sich selbst bei ", J113, " Pkt."))</f>
        <v>#VALUE!</v>
      </c>
    </row>
    <row r="114" customFormat="false" ht="15" hidden="false" customHeight="false" outlineLevel="0" collapsed="false">
      <c r="A114" s="1" t="n">
        <f aca="false">Rohdaten!E114</f>
        <v>0</v>
      </c>
      <c r="B114" s="3" t="e">
        <f aca="false">VLOOKUP(Table1[[#This Row],[Qualität meiner Beiträge (auch schriftlich) (50 %)]],Tabelle2!$A$1:$B$5,2,FALSE())</f>
        <v>#VALUE!</v>
      </c>
      <c r="C114" s="4" t="e">
        <f aca="false">B114*$C$1</f>
        <v>#VALUE!</v>
      </c>
      <c r="D114" s="3" t="e">
        <f aca="false">VLOOKUP(Table1[[#This Row],[Quantität meiner Beiträge (auch schriftlich) (50 %)]],Tabelle2!$A$8:$B$12,2,FALSE())</f>
        <v>#VALUE!</v>
      </c>
      <c r="E114" s="4" t="e">
        <f aca="false">D114*$E$1</f>
        <v>#VALUE!</v>
      </c>
      <c r="F114" s="3" t="e">
        <f aca="false">VLOOKUP(Table1[[#This Row],[Einzel-, Partner- und Gruppenarbeiten (30 %)2]],Tabelle2!$A$15:$B$19,2,FALSE())</f>
        <v>#VALUE!</v>
      </c>
      <c r="G114" s="4" t="e">
        <f aca="false">F114*$G$1</f>
        <v>#VALUE!</v>
      </c>
      <c r="H114" s="5" t="e">
        <f aca="false">C114+E114+G114</f>
        <v>#VALUE!</v>
      </c>
      <c r="I114" s="6" t="e">
        <f aca="false">VLOOKUP(H114,Tabelle2!$A$23:$B$38,2,TRUE())</f>
        <v>#VALUE!</v>
      </c>
      <c r="J114" s="25" t="e">
        <f aca="false">IF(Table1[[#This Row],[Ich schätze mich - abweichend von den Fragen oben - so ein:]]=0,I114,Table1[[#This Row],[Ich schätze mich - abweichend von den Fragen oben - so ein:]])</f>
        <v>#VALUE!</v>
      </c>
      <c r="K114" s="26" t="e">
        <f aca="false">I114-J114</f>
        <v>#VALUE!</v>
      </c>
      <c r="M114" s="22" t="e">
        <f aca="false">IF(L114-J114=0,"gar nicht",IF(L114-J114&lt;0,CONCATENATE("zu Ihren Ungunsten ",(L114-J114)," Pkt."),CONCATENATE("zu Ihren Gunsten ",ABS(L114-J114), " Pkt.")))</f>
        <v>#VALUE!</v>
      </c>
      <c r="N114" s="24" t="e">
        <f aca="false">IF(K114=0, "", CONCATENATE("Davon abweichend sehen Sie sich selbst bei ", J114, " Pkt."))</f>
        <v>#VALUE!</v>
      </c>
    </row>
    <row r="115" customFormat="false" ht="15" hidden="false" customHeight="false" outlineLevel="0" collapsed="false">
      <c r="A115" s="1" t="n">
        <f aca="false">Rohdaten!E115</f>
        <v>0</v>
      </c>
      <c r="B115" s="3" t="e">
        <f aca="false">VLOOKUP(Table1[[#This Row],[Qualität meiner Beiträge (auch schriftlich) (50 %)]],Tabelle2!$A$1:$B$5,2,FALSE())</f>
        <v>#VALUE!</v>
      </c>
      <c r="C115" s="4" t="e">
        <f aca="false">B115*$C$1</f>
        <v>#VALUE!</v>
      </c>
      <c r="D115" s="3" t="e">
        <f aca="false">VLOOKUP(Table1[[#This Row],[Quantität meiner Beiträge (auch schriftlich) (50 %)]],Tabelle2!$A$8:$B$12,2,FALSE())</f>
        <v>#VALUE!</v>
      </c>
      <c r="E115" s="4" t="e">
        <f aca="false">D115*$E$1</f>
        <v>#VALUE!</v>
      </c>
      <c r="F115" s="3" t="e">
        <f aca="false">VLOOKUP(Table1[[#This Row],[Einzel-, Partner- und Gruppenarbeiten (30 %)2]],Tabelle2!$A$15:$B$19,2,FALSE())</f>
        <v>#VALUE!</v>
      </c>
      <c r="G115" s="4" t="e">
        <f aca="false">F115*$G$1</f>
        <v>#VALUE!</v>
      </c>
      <c r="H115" s="5" t="e">
        <f aca="false">C115+E115+G115</f>
        <v>#VALUE!</v>
      </c>
      <c r="I115" s="6" t="e">
        <f aca="false">VLOOKUP(H115,Tabelle2!$A$23:$B$38,2,TRUE())</f>
        <v>#VALUE!</v>
      </c>
      <c r="J115" s="25" t="e">
        <f aca="false">IF(Table1[[#This Row],[Ich schätze mich - abweichend von den Fragen oben - so ein:]]=0,I115,Table1[[#This Row],[Ich schätze mich - abweichend von den Fragen oben - so ein:]])</f>
        <v>#VALUE!</v>
      </c>
      <c r="K115" s="26" t="e">
        <f aca="false">I115-J115</f>
        <v>#VALUE!</v>
      </c>
      <c r="M115" s="22" t="e">
        <f aca="false">IF(L115-J115=0,"gar nicht",IF(L115-J115&lt;0,CONCATENATE("zu Ihren Ungunsten ",(L115-J115)," Pkt."),CONCATENATE("zu Ihren Gunsten ",ABS(L115-J115), " Pkt.")))</f>
        <v>#VALUE!</v>
      </c>
      <c r="N115" s="24" t="e">
        <f aca="false">IF(K115=0, "", CONCATENATE("Davon abweichend sehen Sie sich selbst bei ", J115, " Pkt."))</f>
        <v>#VALUE!</v>
      </c>
    </row>
    <row r="116" customFormat="false" ht="15" hidden="false" customHeight="false" outlineLevel="0" collapsed="false">
      <c r="A116" s="1" t="n">
        <f aca="false">Rohdaten!E116</f>
        <v>0</v>
      </c>
      <c r="B116" s="3" t="e">
        <f aca="false">VLOOKUP(Table1[[#This Row],[Qualität meiner Beiträge (auch schriftlich) (50 %)]],Tabelle2!$A$1:$B$5,2,FALSE())</f>
        <v>#VALUE!</v>
      </c>
      <c r="C116" s="4" t="e">
        <f aca="false">B116*$C$1</f>
        <v>#VALUE!</v>
      </c>
      <c r="D116" s="3" t="e">
        <f aca="false">VLOOKUP(Table1[[#This Row],[Quantität meiner Beiträge (auch schriftlich) (50 %)]],Tabelle2!$A$8:$B$12,2,FALSE())</f>
        <v>#VALUE!</v>
      </c>
      <c r="E116" s="4" t="e">
        <f aca="false">D116*$E$1</f>
        <v>#VALUE!</v>
      </c>
      <c r="F116" s="3" t="e">
        <f aca="false">VLOOKUP(Table1[[#This Row],[Einzel-, Partner- und Gruppenarbeiten (30 %)2]],Tabelle2!$A$15:$B$19,2,FALSE())</f>
        <v>#VALUE!</v>
      </c>
      <c r="G116" s="4" t="e">
        <f aca="false">F116*$G$1</f>
        <v>#VALUE!</v>
      </c>
      <c r="H116" s="5" t="e">
        <f aca="false">C116+E116+G116</f>
        <v>#VALUE!</v>
      </c>
      <c r="I116" s="6" t="e">
        <f aca="false">VLOOKUP(H116,Tabelle2!$A$23:$B$38,2,TRUE())</f>
        <v>#VALUE!</v>
      </c>
      <c r="J116" s="25" t="e">
        <f aca="false">IF(Table1[[#This Row],[Ich schätze mich - abweichend von den Fragen oben - so ein:]]=0,I116,Table1[[#This Row],[Ich schätze mich - abweichend von den Fragen oben - so ein:]])</f>
        <v>#VALUE!</v>
      </c>
      <c r="K116" s="26" t="e">
        <f aca="false">I116-J116</f>
        <v>#VALUE!</v>
      </c>
      <c r="M116" s="22" t="e">
        <f aca="false">IF(L116-J116=0,"gar nicht",IF(L116-J116&lt;0,CONCATENATE("zu Ihren Ungunsten ",(L116-J116)," Pkt."),CONCATENATE("zu Ihren Gunsten ",ABS(L116-J116), " Pkt.")))</f>
        <v>#VALUE!</v>
      </c>
      <c r="N116" s="24" t="e">
        <f aca="false">IF(K116=0, "", CONCATENATE("Davon abweichend sehen Sie sich selbst bei ", J116, " Pkt."))</f>
        <v>#VALUE!</v>
      </c>
    </row>
    <row r="117" customFormat="false" ht="15" hidden="false" customHeight="false" outlineLevel="0" collapsed="false">
      <c r="A117" s="1" t="n">
        <f aca="false">Rohdaten!E117</f>
        <v>0</v>
      </c>
      <c r="B117" s="3" t="e">
        <f aca="false">VLOOKUP(Table1[[#This Row],[Qualität meiner Beiträge (auch schriftlich) (50 %)]],Tabelle2!$A$1:$B$5,2,FALSE())</f>
        <v>#VALUE!</v>
      </c>
      <c r="C117" s="4" t="e">
        <f aca="false">B117*$C$1</f>
        <v>#VALUE!</v>
      </c>
      <c r="D117" s="3" t="e">
        <f aca="false">VLOOKUP(Table1[[#This Row],[Quantität meiner Beiträge (auch schriftlich) (50 %)]],Tabelle2!$A$8:$B$12,2,FALSE())</f>
        <v>#VALUE!</v>
      </c>
      <c r="E117" s="4" t="e">
        <f aca="false">D117*$E$1</f>
        <v>#VALUE!</v>
      </c>
      <c r="F117" s="3" t="e">
        <f aca="false">VLOOKUP(Table1[[#This Row],[Einzel-, Partner- und Gruppenarbeiten (30 %)2]],Tabelle2!$A$15:$B$19,2,FALSE())</f>
        <v>#VALUE!</v>
      </c>
      <c r="G117" s="4" t="e">
        <f aca="false">F117*$G$1</f>
        <v>#VALUE!</v>
      </c>
      <c r="H117" s="5" t="e">
        <f aca="false">C117+E117+G117</f>
        <v>#VALUE!</v>
      </c>
      <c r="I117" s="6" t="e">
        <f aca="false">VLOOKUP(H117,Tabelle2!$A$23:$B$38,2,TRUE())</f>
        <v>#VALUE!</v>
      </c>
      <c r="J117" s="25" t="e">
        <f aca="false">IF(Table1[[#This Row],[Ich schätze mich - abweichend von den Fragen oben - so ein:]]=0,I117,Table1[[#This Row],[Ich schätze mich - abweichend von den Fragen oben - so ein:]])</f>
        <v>#VALUE!</v>
      </c>
      <c r="K117" s="26" t="e">
        <f aca="false">I117-J117</f>
        <v>#VALUE!</v>
      </c>
      <c r="M117" s="22" t="e">
        <f aca="false">IF(L117-J117=0,"gar nicht",IF(L117-J117&lt;0,CONCATENATE("zu Ihren Ungunsten ",(L117-J117)," Pkt."),CONCATENATE("zu Ihren Gunsten ",ABS(L117-J117), " Pkt.")))</f>
        <v>#VALUE!</v>
      </c>
      <c r="N117" s="24" t="e">
        <f aca="false">IF(K117=0, "", CONCATENATE("Davon abweichend sehen Sie sich selbst bei ", J117, " Pkt."))</f>
        <v>#VALUE!</v>
      </c>
    </row>
    <row r="118" customFormat="false" ht="15" hidden="false" customHeight="false" outlineLevel="0" collapsed="false">
      <c r="A118" s="1" t="n">
        <f aca="false">Rohdaten!E118</f>
        <v>0</v>
      </c>
      <c r="B118" s="3" t="e">
        <f aca="false">VLOOKUP(Table1[[#This Row],[Qualität meiner Beiträge (auch schriftlich) (50 %)]],Tabelle2!$A$1:$B$5,2,FALSE())</f>
        <v>#VALUE!</v>
      </c>
      <c r="C118" s="4" t="e">
        <f aca="false">B118*$C$1</f>
        <v>#VALUE!</v>
      </c>
      <c r="D118" s="3" t="e">
        <f aca="false">VLOOKUP(Table1[[#This Row],[Quantität meiner Beiträge (auch schriftlich) (50 %)]],Tabelle2!$A$8:$B$12,2,FALSE())</f>
        <v>#VALUE!</v>
      </c>
      <c r="E118" s="4" t="e">
        <f aca="false">D118*$E$1</f>
        <v>#VALUE!</v>
      </c>
      <c r="F118" s="3" t="e">
        <f aca="false">VLOOKUP(Table1[[#This Row],[Einzel-, Partner- und Gruppenarbeiten (30 %)2]],Tabelle2!$A$15:$B$19,2,FALSE())</f>
        <v>#VALUE!</v>
      </c>
      <c r="G118" s="4" t="e">
        <f aca="false">F118*$G$1</f>
        <v>#VALUE!</v>
      </c>
      <c r="H118" s="5" t="e">
        <f aca="false">C118+E118+G118</f>
        <v>#VALUE!</v>
      </c>
      <c r="I118" s="6" t="e">
        <f aca="false">VLOOKUP(H118,Tabelle2!$A$23:$B$38,2,TRUE())</f>
        <v>#VALUE!</v>
      </c>
      <c r="J118" s="25" t="e">
        <f aca="false">IF(Table1[[#This Row],[Ich schätze mich - abweichend von den Fragen oben - so ein:]]=0,I118,Table1[[#This Row],[Ich schätze mich - abweichend von den Fragen oben - so ein:]])</f>
        <v>#VALUE!</v>
      </c>
      <c r="K118" s="26" t="e">
        <f aca="false">I118-J118</f>
        <v>#VALUE!</v>
      </c>
      <c r="M118" s="22" t="e">
        <f aca="false">IF(L118-J118=0,"gar nicht",IF(L118-J118&lt;0,CONCATENATE("zu Ihren Ungunsten ",(L118-J118)," Pkt."),CONCATENATE("zu Ihren Gunsten ",ABS(L118-J118), " Pkt.")))</f>
        <v>#VALUE!</v>
      </c>
      <c r="N118" s="24" t="e">
        <f aca="false">IF(K118=0, "", CONCATENATE("Davon abweichend sehen Sie sich selbst bei ", J118, " Pkt."))</f>
        <v>#VALUE!</v>
      </c>
    </row>
    <row r="119" customFormat="false" ht="15" hidden="false" customHeight="false" outlineLevel="0" collapsed="false">
      <c r="A119" s="1" t="n">
        <f aca="false">Rohdaten!E119</f>
        <v>0</v>
      </c>
      <c r="B119" s="3" t="e">
        <f aca="false">VLOOKUP(Table1[[#This Row],[Qualität meiner Beiträge (auch schriftlich) (50 %)]],Tabelle2!$A$1:$B$5,2,FALSE())</f>
        <v>#VALUE!</v>
      </c>
      <c r="C119" s="4" t="e">
        <f aca="false">B119*$C$1</f>
        <v>#VALUE!</v>
      </c>
      <c r="D119" s="3" t="e">
        <f aca="false">VLOOKUP(Table1[[#This Row],[Quantität meiner Beiträge (auch schriftlich) (50 %)]],Tabelle2!$A$8:$B$12,2,FALSE())</f>
        <v>#VALUE!</v>
      </c>
      <c r="E119" s="4" t="e">
        <f aca="false">D119*$E$1</f>
        <v>#VALUE!</v>
      </c>
      <c r="F119" s="3" t="e">
        <f aca="false">VLOOKUP(Table1[[#This Row],[Einzel-, Partner- und Gruppenarbeiten (30 %)2]],Tabelle2!$A$15:$B$19,2,FALSE())</f>
        <v>#VALUE!</v>
      </c>
      <c r="G119" s="4" t="e">
        <f aca="false">F119*$G$1</f>
        <v>#VALUE!</v>
      </c>
      <c r="H119" s="5" t="e">
        <f aca="false">C119+E119+G119</f>
        <v>#VALUE!</v>
      </c>
      <c r="I119" s="6" t="e">
        <f aca="false">VLOOKUP(H119,Tabelle2!$A$23:$B$38,2,TRUE())</f>
        <v>#VALUE!</v>
      </c>
      <c r="J119" s="25" t="e">
        <f aca="false">IF(Table1[[#This Row],[Ich schätze mich - abweichend von den Fragen oben - so ein:]]=0,I119,Table1[[#This Row],[Ich schätze mich - abweichend von den Fragen oben - so ein:]])</f>
        <v>#VALUE!</v>
      </c>
      <c r="K119" s="26" t="e">
        <f aca="false">I119-J119</f>
        <v>#VALUE!</v>
      </c>
      <c r="M119" s="22" t="e">
        <f aca="false">IF(L119-J119=0,"gar nicht",IF(L119-J119&lt;0,CONCATENATE("zu Ihren Ungunsten ",(L119-J119)," Pkt."),CONCATENATE("zu Ihren Gunsten ",ABS(L119-J119), " Pkt.")))</f>
        <v>#VALUE!</v>
      </c>
      <c r="N119" s="24" t="e">
        <f aca="false">IF(K119=0, "", CONCATENATE("Davon abweichend sehen Sie sich selbst bei ", J119, " Pkt."))</f>
        <v>#VALUE!</v>
      </c>
    </row>
    <row r="120" customFormat="false" ht="15" hidden="false" customHeight="false" outlineLevel="0" collapsed="false">
      <c r="A120" s="1" t="n">
        <f aca="false">Rohdaten!E120</f>
        <v>0</v>
      </c>
      <c r="B120" s="3" t="e">
        <f aca="false">VLOOKUP(Table1[[#This Row],[Qualität meiner Beiträge (auch schriftlich) (50 %)]],Tabelle2!$A$1:$B$5,2,FALSE())</f>
        <v>#VALUE!</v>
      </c>
      <c r="C120" s="4" t="e">
        <f aca="false">B120*$C$1</f>
        <v>#VALUE!</v>
      </c>
      <c r="D120" s="3" t="e">
        <f aca="false">VLOOKUP(Table1[[#This Row],[Quantität meiner Beiträge (auch schriftlich) (50 %)]],Tabelle2!$A$8:$B$12,2,FALSE())</f>
        <v>#VALUE!</v>
      </c>
      <c r="E120" s="4" t="e">
        <f aca="false">D120*$E$1</f>
        <v>#VALUE!</v>
      </c>
      <c r="F120" s="3" t="e">
        <f aca="false">VLOOKUP(Table1[[#This Row],[Einzel-, Partner- und Gruppenarbeiten (30 %)2]],Tabelle2!$A$15:$B$19,2,FALSE())</f>
        <v>#VALUE!</v>
      </c>
      <c r="G120" s="4" t="e">
        <f aca="false">F120*$G$1</f>
        <v>#VALUE!</v>
      </c>
      <c r="H120" s="5" t="e">
        <f aca="false">C120+E120+G120</f>
        <v>#VALUE!</v>
      </c>
      <c r="I120" s="6" t="e">
        <f aca="false">VLOOKUP(H120,Tabelle2!$A$23:$B$38,2,TRUE())</f>
        <v>#VALUE!</v>
      </c>
      <c r="J120" s="25" t="e">
        <f aca="false">IF(Table1[[#This Row],[Ich schätze mich - abweichend von den Fragen oben - so ein:]]=0,I120,Table1[[#This Row],[Ich schätze mich - abweichend von den Fragen oben - so ein:]])</f>
        <v>#VALUE!</v>
      </c>
      <c r="K120" s="26" t="e">
        <f aca="false">I120-J120</f>
        <v>#VALUE!</v>
      </c>
      <c r="M120" s="22" t="e">
        <f aca="false">IF(L120-J120=0,"gar nicht",IF(L120-J120&lt;0,CONCATENATE("zu Ihren Ungunsten ",(L120-J120)," Pkt."),CONCATENATE("zu Ihren Gunsten ",ABS(L120-J120), " Pkt.")))</f>
        <v>#VALUE!</v>
      </c>
      <c r="N120" s="24" t="e">
        <f aca="false">IF(K120=0, "", CONCATENATE("Davon abweichend sehen Sie sich selbst bei ", J120, " Pkt."))</f>
        <v>#VALUE!</v>
      </c>
    </row>
    <row r="121" customFormat="false" ht="15" hidden="false" customHeight="false" outlineLevel="0" collapsed="false">
      <c r="A121" s="1" t="n">
        <f aca="false">Rohdaten!E121</f>
        <v>0</v>
      </c>
      <c r="B121" s="3" t="e">
        <f aca="false">VLOOKUP(Table1[[#This Row],[Qualität meiner Beiträge (auch schriftlich) (50 %)]],Tabelle2!$A$1:$B$5,2,FALSE())</f>
        <v>#VALUE!</v>
      </c>
      <c r="C121" s="4" t="e">
        <f aca="false">B121*$C$1</f>
        <v>#VALUE!</v>
      </c>
      <c r="D121" s="3" t="e">
        <f aca="false">VLOOKUP(Table1[[#This Row],[Quantität meiner Beiträge (auch schriftlich) (50 %)]],Tabelle2!$A$8:$B$12,2,FALSE())</f>
        <v>#VALUE!</v>
      </c>
      <c r="E121" s="4" t="e">
        <f aca="false">D121*$E$1</f>
        <v>#VALUE!</v>
      </c>
      <c r="F121" s="3" t="e">
        <f aca="false">VLOOKUP(Table1[[#This Row],[Einzel-, Partner- und Gruppenarbeiten (30 %)2]],Tabelle2!$A$15:$B$19,2,FALSE())</f>
        <v>#VALUE!</v>
      </c>
      <c r="G121" s="4" t="e">
        <f aca="false">F121*$G$1</f>
        <v>#VALUE!</v>
      </c>
      <c r="H121" s="5" t="e">
        <f aca="false">C121+E121+G121</f>
        <v>#VALUE!</v>
      </c>
      <c r="I121" s="6" t="e">
        <f aca="false">VLOOKUP(H121,Tabelle2!$A$23:$B$38,2,TRUE())</f>
        <v>#VALUE!</v>
      </c>
      <c r="J121" s="25" t="e">
        <f aca="false">IF(Table1[[#This Row],[Ich schätze mich - abweichend von den Fragen oben - so ein:]]=0,I121,Table1[[#This Row],[Ich schätze mich - abweichend von den Fragen oben - so ein:]])</f>
        <v>#VALUE!</v>
      </c>
      <c r="K121" s="26" t="e">
        <f aca="false">I121-J121</f>
        <v>#VALUE!</v>
      </c>
      <c r="M121" s="22" t="e">
        <f aca="false">IF(L121-J121=0,"gar nicht",IF(L121-J121&lt;0,CONCATENATE("zu Ihren Ungunsten ",(L121-J121)," Pkt."),CONCATENATE("zu Ihren Gunsten ",ABS(L121-J121), " Pkt.")))</f>
        <v>#VALUE!</v>
      </c>
      <c r="N121" s="24" t="e">
        <f aca="false">IF(K121=0, "", CONCATENATE("Davon abweichend sehen Sie sich selbst bei ", J121, " Pkt."))</f>
        <v>#VALUE!</v>
      </c>
    </row>
    <row r="122" customFormat="false" ht="15" hidden="false" customHeight="false" outlineLevel="0" collapsed="false">
      <c r="A122" s="1" t="n">
        <f aca="false">Rohdaten!E122</f>
        <v>0</v>
      </c>
      <c r="B122" s="3" t="e">
        <f aca="false">VLOOKUP(Table1[[#This Row],[Qualität meiner Beiträge (auch schriftlich) (50 %)]],Tabelle2!$A$1:$B$5,2,FALSE())</f>
        <v>#VALUE!</v>
      </c>
      <c r="C122" s="4" t="e">
        <f aca="false">B122*$C$1</f>
        <v>#VALUE!</v>
      </c>
      <c r="D122" s="3" t="e">
        <f aca="false">VLOOKUP(Table1[[#This Row],[Quantität meiner Beiträge (auch schriftlich) (50 %)]],Tabelle2!$A$8:$B$12,2,FALSE())</f>
        <v>#VALUE!</v>
      </c>
      <c r="E122" s="4" t="e">
        <f aca="false">D122*$E$1</f>
        <v>#VALUE!</v>
      </c>
      <c r="F122" s="3" t="e">
        <f aca="false">VLOOKUP(Table1[[#This Row],[Einzel-, Partner- und Gruppenarbeiten (30 %)2]],Tabelle2!$A$15:$B$19,2,FALSE())</f>
        <v>#VALUE!</v>
      </c>
      <c r="G122" s="4" t="e">
        <f aca="false">F122*$G$1</f>
        <v>#VALUE!</v>
      </c>
      <c r="H122" s="5" t="e">
        <f aca="false">C122+E122+G122</f>
        <v>#VALUE!</v>
      </c>
      <c r="I122" s="6" t="e">
        <f aca="false">VLOOKUP(H122,Tabelle2!$A$23:$B$38,2,TRUE())</f>
        <v>#VALUE!</v>
      </c>
      <c r="J122" s="25" t="e">
        <f aca="false">IF(Table1[[#This Row],[Ich schätze mich - abweichend von den Fragen oben - so ein:]]=0,I122,Table1[[#This Row],[Ich schätze mich - abweichend von den Fragen oben - so ein:]])</f>
        <v>#VALUE!</v>
      </c>
      <c r="K122" s="26" t="e">
        <f aca="false">I122-J122</f>
        <v>#VALUE!</v>
      </c>
      <c r="M122" s="22" t="e">
        <f aca="false">IF(L122-J122=0,"gar nicht",IF(L122-J122&lt;0,CONCATENATE("zu Ihren Ungunsten ",(L122-J122)," Pkt."),CONCATENATE("zu Ihren Gunsten ",ABS(L122-J122), " Pkt.")))</f>
        <v>#VALUE!</v>
      </c>
      <c r="N122" s="24" t="e">
        <f aca="false">IF(K122=0, "", CONCATENATE("Davon abweichend sehen Sie sich selbst bei ", J122, " Pkt."))</f>
        <v>#VALUE!</v>
      </c>
    </row>
    <row r="123" customFormat="false" ht="15" hidden="false" customHeight="false" outlineLevel="0" collapsed="false">
      <c r="A123" s="1" t="n">
        <f aca="false">Rohdaten!E123</f>
        <v>0</v>
      </c>
      <c r="B123" s="3" t="e">
        <f aca="false">VLOOKUP(Table1[[#This Row],[Qualität meiner Beiträge (auch schriftlich) (50 %)]],Tabelle2!$A$1:$B$5,2,FALSE())</f>
        <v>#VALUE!</v>
      </c>
      <c r="C123" s="4" t="e">
        <f aca="false">B123*$C$1</f>
        <v>#VALUE!</v>
      </c>
      <c r="D123" s="3" t="e">
        <f aca="false">VLOOKUP(Table1[[#This Row],[Quantität meiner Beiträge (auch schriftlich) (50 %)]],Tabelle2!$A$8:$B$12,2,FALSE())</f>
        <v>#VALUE!</v>
      </c>
      <c r="E123" s="4" t="e">
        <f aca="false">D123*$E$1</f>
        <v>#VALUE!</v>
      </c>
      <c r="F123" s="3" t="e">
        <f aca="false">VLOOKUP(Table1[[#This Row],[Einzel-, Partner- und Gruppenarbeiten (30 %)2]],Tabelle2!$A$15:$B$19,2,FALSE())</f>
        <v>#VALUE!</v>
      </c>
      <c r="G123" s="4" t="e">
        <f aca="false">F123*$G$1</f>
        <v>#VALUE!</v>
      </c>
      <c r="H123" s="5" t="e">
        <f aca="false">C123+E123+G123</f>
        <v>#VALUE!</v>
      </c>
      <c r="I123" s="6" t="e">
        <f aca="false">VLOOKUP(H123,Tabelle2!$A$23:$B$38,2,TRUE())</f>
        <v>#VALUE!</v>
      </c>
      <c r="J123" s="25" t="e">
        <f aca="false">IF(Table1[[#This Row],[Ich schätze mich - abweichend von den Fragen oben - so ein:]]=0,I123,Table1[[#This Row],[Ich schätze mich - abweichend von den Fragen oben - so ein:]])</f>
        <v>#VALUE!</v>
      </c>
      <c r="K123" s="26" t="e">
        <f aca="false">I123-J123</f>
        <v>#VALUE!</v>
      </c>
      <c r="M123" s="22" t="e">
        <f aca="false">IF(L123-J123=0,"gar nicht",IF(L123-J123&lt;0,CONCATENATE("zu Ihren Ungunsten ",(L123-J123)," Pkt."),CONCATENATE("zu Ihren Gunsten ",ABS(L123-J123), " Pkt.")))</f>
        <v>#VALUE!</v>
      </c>
      <c r="N123" s="24" t="e">
        <f aca="false">IF(K123=0, "", CONCATENATE("Davon abweichend sehen Sie sich selbst bei ", J123, " Pkt."))</f>
        <v>#VALUE!</v>
      </c>
    </row>
    <row r="124" customFormat="false" ht="15" hidden="false" customHeight="false" outlineLevel="0" collapsed="false">
      <c r="A124" s="1" t="n">
        <f aca="false">Rohdaten!E124</f>
        <v>0</v>
      </c>
      <c r="B124" s="3" t="e">
        <f aca="false">VLOOKUP(Table1[[#This Row],[Qualität meiner Beiträge (auch schriftlich) (50 %)]],Tabelle2!$A$1:$B$5,2,FALSE())</f>
        <v>#VALUE!</v>
      </c>
      <c r="C124" s="4" t="e">
        <f aca="false">B124*$C$1</f>
        <v>#VALUE!</v>
      </c>
      <c r="D124" s="3" t="e">
        <f aca="false">VLOOKUP(Table1[[#This Row],[Quantität meiner Beiträge (auch schriftlich) (50 %)]],Tabelle2!$A$8:$B$12,2,FALSE())</f>
        <v>#VALUE!</v>
      </c>
      <c r="E124" s="4" t="e">
        <f aca="false">D124*$E$1</f>
        <v>#VALUE!</v>
      </c>
      <c r="F124" s="3" t="e">
        <f aca="false">VLOOKUP(Table1[[#This Row],[Einzel-, Partner- und Gruppenarbeiten (30 %)2]],Tabelle2!$A$15:$B$19,2,FALSE())</f>
        <v>#VALUE!</v>
      </c>
      <c r="G124" s="4" t="e">
        <f aca="false">F124*$G$1</f>
        <v>#VALUE!</v>
      </c>
      <c r="H124" s="5" t="e">
        <f aca="false">C124+E124+G124</f>
        <v>#VALUE!</v>
      </c>
      <c r="I124" s="6" t="e">
        <f aca="false">VLOOKUP(H124,Tabelle2!$A$23:$B$38,2,TRUE())</f>
        <v>#VALUE!</v>
      </c>
      <c r="J124" s="25" t="e">
        <f aca="false">IF(Table1[[#This Row],[Ich schätze mich - abweichend von den Fragen oben - so ein:]]=0,I124,Table1[[#This Row],[Ich schätze mich - abweichend von den Fragen oben - so ein:]])</f>
        <v>#VALUE!</v>
      </c>
      <c r="K124" s="26" t="e">
        <f aca="false">I124-J124</f>
        <v>#VALUE!</v>
      </c>
      <c r="M124" s="22" t="e">
        <f aca="false">IF(L124-J124=0,"gar nicht",IF(L124-J124&lt;0,CONCATENATE("zu Ihren Ungunsten ",(L124-J124)," Pkt."),CONCATENATE("zu Ihren Gunsten ",ABS(L124-J124), " Pkt.")))</f>
        <v>#VALUE!</v>
      </c>
      <c r="N124" s="24" t="e">
        <f aca="false">IF(K124=0, "", CONCATENATE("Davon abweichend sehen Sie sich selbst bei ", J124, " Pkt."))</f>
        <v>#VALUE!</v>
      </c>
    </row>
    <row r="125" customFormat="false" ht="15" hidden="false" customHeight="false" outlineLevel="0" collapsed="false">
      <c r="A125" s="1" t="n">
        <f aca="false">Rohdaten!E125</f>
        <v>0</v>
      </c>
      <c r="B125" s="3" t="e">
        <f aca="false">VLOOKUP(Table1[[#This Row],[Qualität meiner Beiträge (auch schriftlich) (50 %)]],Tabelle2!$A$1:$B$5,2,FALSE())</f>
        <v>#VALUE!</v>
      </c>
      <c r="C125" s="4" t="e">
        <f aca="false">B125*$C$1</f>
        <v>#VALUE!</v>
      </c>
      <c r="D125" s="3" t="e">
        <f aca="false">VLOOKUP(Table1[[#This Row],[Quantität meiner Beiträge (auch schriftlich) (50 %)]],Tabelle2!$A$8:$B$12,2,FALSE())</f>
        <v>#VALUE!</v>
      </c>
      <c r="E125" s="4" t="e">
        <f aca="false">D125*$E$1</f>
        <v>#VALUE!</v>
      </c>
      <c r="F125" s="3" t="e">
        <f aca="false">VLOOKUP(Table1[[#This Row],[Einzel-, Partner- und Gruppenarbeiten (30 %)2]],Tabelle2!$A$15:$B$19,2,FALSE())</f>
        <v>#VALUE!</v>
      </c>
      <c r="G125" s="4" t="e">
        <f aca="false">F125*$G$1</f>
        <v>#VALUE!</v>
      </c>
      <c r="H125" s="5" t="e">
        <f aca="false">C125+E125+G125</f>
        <v>#VALUE!</v>
      </c>
      <c r="I125" s="6" t="e">
        <f aca="false">VLOOKUP(H125,Tabelle2!$A$23:$B$38,2,TRUE())</f>
        <v>#VALUE!</v>
      </c>
      <c r="J125" s="25" t="e">
        <f aca="false">IF(Table1[[#This Row],[Ich schätze mich - abweichend von den Fragen oben - so ein:]]=0,I125,Table1[[#This Row],[Ich schätze mich - abweichend von den Fragen oben - so ein:]])</f>
        <v>#VALUE!</v>
      </c>
      <c r="K125" s="26" t="e">
        <f aca="false">I125-J125</f>
        <v>#VALUE!</v>
      </c>
      <c r="M125" s="22" t="e">
        <f aca="false">IF(L125-J125=0,"gar nicht",IF(L125-J125&lt;0,CONCATENATE("zu Ihren Ungunsten ",(L125-J125)," Pkt."),CONCATENATE("zu Ihren Gunsten ",ABS(L125-J125), " Pkt.")))</f>
        <v>#VALUE!</v>
      </c>
      <c r="N125" s="24" t="e">
        <f aca="false">IF(K125=0, "", CONCATENATE("Davon abweichend sehen Sie sich selbst bei ", J125, " Pkt."))</f>
        <v>#VALUE!</v>
      </c>
    </row>
    <row r="126" customFormat="false" ht="15" hidden="false" customHeight="false" outlineLevel="0" collapsed="false">
      <c r="A126" s="1" t="n">
        <f aca="false">Rohdaten!E126</f>
        <v>0</v>
      </c>
      <c r="B126" s="3" t="e">
        <f aca="false">VLOOKUP(Table1[[#This Row],[Qualität meiner Beiträge (auch schriftlich) (50 %)]],Tabelle2!$A$1:$B$5,2,FALSE())</f>
        <v>#VALUE!</v>
      </c>
      <c r="C126" s="4" t="e">
        <f aca="false">B126*$C$1</f>
        <v>#VALUE!</v>
      </c>
      <c r="D126" s="3" t="e">
        <f aca="false">VLOOKUP(Table1[[#This Row],[Quantität meiner Beiträge (auch schriftlich) (50 %)]],Tabelle2!$A$8:$B$12,2,FALSE())</f>
        <v>#VALUE!</v>
      </c>
      <c r="E126" s="4" t="e">
        <f aca="false">D126*$E$1</f>
        <v>#VALUE!</v>
      </c>
      <c r="F126" s="3" t="e">
        <f aca="false">VLOOKUP(Table1[[#This Row],[Einzel-, Partner- und Gruppenarbeiten (30 %)2]],Tabelle2!$A$15:$B$19,2,FALSE())</f>
        <v>#VALUE!</v>
      </c>
      <c r="G126" s="4" t="e">
        <f aca="false">F126*$G$1</f>
        <v>#VALUE!</v>
      </c>
      <c r="H126" s="5" t="e">
        <f aca="false">C126+E126+G126</f>
        <v>#VALUE!</v>
      </c>
      <c r="I126" s="6" t="e">
        <f aca="false">VLOOKUP(H126,Tabelle2!$A$23:$B$38,2,TRUE())</f>
        <v>#VALUE!</v>
      </c>
      <c r="J126" s="25" t="e">
        <f aca="false">IF(Table1[[#This Row],[Ich schätze mich - abweichend von den Fragen oben - so ein:]]=0,I126,Table1[[#This Row],[Ich schätze mich - abweichend von den Fragen oben - so ein:]])</f>
        <v>#VALUE!</v>
      </c>
      <c r="K126" s="26" t="e">
        <f aca="false">I126-J126</f>
        <v>#VALUE!</v>
      </c>
      <c r="M126" s="22" t="e">
        <f aca="false">IF(L126-J126=0,"gar nicht",IF(L126-J126&lt;0,CONCATENATE("zu Ihren Ungunsten ",(L126-J126)," Pkt."),CONCATENATE("zu Ihren Gunsten ",ABS(L126-J126), " Pkt.")))</f>
        <v>#VALUE!</v>
      </c>
      <c r="N126" s="24" t="e">
        <f aca="false">IF(K126=0, "", CONCATENATE("Davon abweichend sehen Sie sich selbst bei ", J126, " Pkt."))</f>
        <v>#VALUE!</v>
      </c>
    </row>
    <row r="127" customFormat="false" ht="15" hidden="false" customHeight="false" outlineLevel="0" collapsed="false">
      <c r="A127" s="1" t="n">
        <f aca="false">Rohdaten!E127</f>
        <v>0</v>
      </c>
      <c r="B127" s="3" t="e">
        <f aca="false">VLOOKUP(Table1[[#This Row],[Qualität meiner Beiträge (auch schriftlich) (50 %)]],Tabelle2!$A$1:$B$5,2,FALSE())</f>
        <v>#VALUE!</v>
      </c>
      <c r="C127" s="4" t="e">
        <f aca="false">B127*$C$1</f>
        <v>#VALUE!</v>
      </c>
      <c r="D127" s="3" t="e">
        <f aca="false">VLOOKUP(Table1[[#This Row],[Quantität meiner Beiträge (auch schriftlich) (50 %)]],Tabelle2!$A$8:$B$12,2,FALSE())</f>
        <v>#VALUE!</v>
      </c>
      <c r="E127" s="4" t="e">
        <f aca="false">D127*$E$1</f>
        <v>#VALUE!</v>
      </c>
      <c r="F127" s="3" t="e">
        <f aca="false">VLOOKUP(Table1[[#This Row],[Einzel-, Partner- und Gruppenarbeiten (30 %)2]],Tabelle2!$A$15:$B$19,2,FALSE())</f>
        <v>#VALUE!</v>
      </c>
      <c r="G127" s="4" t="e">
        <f aca="false">F127*$G$1</f>
        <v>#VALUE!</v>
      </c>
      <c r="H127" s="5" t="e">
        <f aca="false">C127+E127+G127</f>
        <v>#VALUE!</v>
      </c>
      <c r="I127" s="6" t="e">
        <f aca="false">VLOOKUP(H127,Tabelle2!$A$23:$B$38,2,TRUE())</f>
        <v>#VALUE!</v>
      </c>
      <c r="J127" s="25" t="e">
        <f aca="false">IF(Table1[[#This Row],[Ich schätze mich - abweichend von den Fragen oben - so ein:]]=0,I127,Table1[[#This Row],[Ich schätze mich - abweichend von den Fragen oben - so ein:]])</f>
        <v>#VALUE!</v>
      </c>
      <c r="K127" s="26" t="e">
        <f aca="false">I127-J127</f>
        <v>#VALUE!</v>
      </c>
      <c r="M127" s="22" t="e">
        <f aca="false">IF(L127-J127=0,"gar nicht",IF(L127-J127&lt;0,CONCATENATE("zu Ihren Ungunsten ",(L127-J127)," Pkt."),CONCATENATE("zu Ihren Gunsten ",ABS(L127-J127), " Pkt.")))</f>
        <v>#VALUE!</v>
      </c>
      <c r="N127" s="24" t="e">
        <f aca="false">IF(K127=0, "", CONCATENATE("Davon abweichend sehen Sie sich selbst bei ", J127, " Pkt."))</f>
        <v>#VALUE!</v>
      </c>
    </row>
    <row r="128" customFormat="false" ht="15" hidden="false" customHeight="false" outlineLevel="0" collapsed="false">
      <c r="A128" s="1" t="n">
        <f aca="false">Rohdaten!E128</f>
        <v>0</v>
      </c>
      <c r="B128" s="3" t="e">
        <f aca="false">VLOOKUP(Table1[[#This Row],[Qualität meiner Beiträge (auch schriftlich) (50 %)]],Tabelle2!$A$1:$B$5,2,FALSE())</f>
        <v>#VALUE!</v>
      </c>
      <c r="C128" s="4" t="e">
        <f aca="false">B128*$C$1</f>
        <v>#VALUE!</v>
      </c>
      <c r="D128" s="3" t="e">
        <f aca="false">VLOOKUP(Table1[[#This Row],[Quantität meiner Beiträge (auch schriftlich) (50 %)]],Tabelle2!$A$8:$B$12,2,FALSE())</f>
        <v>#VALUE!</v>
      </c>
      <c r="E128" s="4" t="e">
        <f aca="false">D128*$E$1</f>
        <v>#VALUE!</v>
      </c>
      <c r="F128" s="3" t="e">
        <f aca="false">VLOOKUP(Table1[[#This Row],[Einzel-, Partner- und Gruppenarbeiten (30 %)2]],Tabelle2!$A$15:$B$19,2,FALSE())</f>
        <v>#VALUE!</v>
      </c>
      <c r="G128" s="4" t="e">
        <f aca="false">F128*$G$1</f>
        <v>#VALUE!</v>
      </c>
      <c r="H128" s="5" t="e">
        <f aca="false">C128+E128+G128</f>
        <v>#VALUE!</v>
      </c>
      <c r="I128" s="6" t="e">
        <f aca="false">VLOOKUP(H128,Tabelle2!$A$23:$B$38,2,TRUE())</f>
        <v>#VALUE!</v>
      </c>
      <c r="J128" s="25" t="e">
        <f aca="false">IF(Table1[[#This Row],[Ich schätze mich - abweichend von den Fragen oben - so ein:]]=0,I128,Table1[[#This Row],[Ich schätze mich - abweichend von den Fragen oben - so ein:]])</f>
        <v>#VALUE!</v>
      </c>
      <c r="K128" s="26" t="e">
        <f aca="false">I128-J128</f>
        <v>#VALUE!</v>
      </c>
      <c r="M128" s="22" t="e">
        <f aca="false">IF(L128-J128=0,"gar nicht",IF(L128-J128&lt;0,CONCATENATE("zu Ihren Ungunsten ",(L128-J128)," Pkt."),CONCATENATE("zu Ihren Gunsten ",ABS(L128-J128), " Pkt.")))</f>
        <v>#VALUE!</v>
      </c>
      <c r="N128" s="24" t="e">
        <f aca="false">IF(K128=0, "", CONCATENATE("Davon abweichend sehen Sie sich selbst bei ", J128, " Pkt."))</f>
        <v>#VALUE!</v>
      </c>
    </row>
    <row r="129" customFormat="false" ht="15" hidden="false" customHeight="false" outlineLevel="0" collapsed="false">
      <c r="A129" s="1" t="n">
        <f aca="false">Rohdaten!E129</f>
        <v>0</v>
      </c>
      <c r="B129" s="3" t="e">
        <f aca="false">VLOOKUP(Table1[[#This Row],[Qualität meiner Beiträge (auch schriftlich) (50 %)]],Tabelle2!$A$1:$B$5,2,FALSE())</f>
        <v>#VALUE!</v>
      </c>
      <c r="C129" s="4" t="e">
        <f aca="false">B129*$C$1</f>
        <v>#VALUE!</v>
      </c>
      <c r="D129" s="3" t="e">
        <f aca="false">VLOOKUP(Table1[[#This Row],[Quantität meiner Beiträge (auch schriftlich) (50 %)]],Tabelle2!$A$8:$B$12,2,FALSE())</f>
        <v>#VALUE!</v>
      </c>
      <c r="E129" s="4" t="e">
        <f aca="false">D129*$E$1</f>
        <v>#VALUE!</v>
      </c>
      <c r="F129" s="3" t="e">
        <f aca="false">VLOOKUP(Table1[[#This Row],[Einzel-, Partner- und Gruppenarbeiten (30 %)2]],Tabelle2!$A$15:$B$19,2,FALSE())</f>
        <v>#VALUE!</v>
      </c>
      <c r="G129" s="4" t="e">
        <f aca="false">F129*$G$1</f>
        <v>#VALUE!</v>
      </c>
      <c r="H129" s="5" t="e">
        <f aca="false">C129+E129+G129</f>
        <v>#VALUE!</v>
      </c>
      <c r="I129" s="6" t="e">
        <f aca="false">VLOOKUP(H129,Tabelle2!$A$23:$B$38,2,TRUE())</f>
        <v>#VALUE!</v>
      </c>
      <c r="J129" s="25" t="e">
        <f aca="false">IF(Table1[[#This Row],[Ich schätze mich - abweichend von den Fragen oben - so ein:]]=0,I129,Table1[[#This Row],[Ich schätze mich - abweichend von den Fragen oben - so ein:]])</f>
        <v>#VALUE!</v>
      </c>
      <c r="K129" s="26" t="e">
        <f aca="false">I129-J129</f>
        <v>#VALUE!</v>
      </c>
      <c r="M129" s="22" t="e">
        <f aca="false">IF(L129-J129=0,"gar nicht",IF(L129-J129&lt;0,CONCATENATE("zu Ihren Ungunsten ",(L129-J129)," Pkt."),CONCATENATE("zu Ihren Gunsten ",ABS(L129-J129), " Pkt.")))</f>
        <v>#VALUE!</v>
      </c>
      <c r="N129" s="24" t="e">
        <f aca="false">IF(K129=0, "", CONCATENATE("Davon abweichend sehen Sie sich selbst bei ", J129, " Pkt."))</f>
        <v>#VALUE!</v>
      </c>
    </row>
    <row r="130" customFormat="false" ht="15" hidden="false" customHeight="false" outlineLevel="0" collapsed="false">
      <c r="A130" s="1" t="n">
        <f aca="false">Rohdaten!E130</f>
        <v>0</v>
      </c>
      <c r="B130" s="3" t="e">
        <f aca="false">VLOOKUP(Table1[[#This Row],[Qualität meiner Beiträge (auch schriftlich) (50 %)]],Tabelle2!$A$1:$B$5,2,FALSE())</f>
        <v>#VALUE!</v>
      </c>
      <c r="C130" s="4" t="e">
        <f aca="false">B130*$C$1</f>
        <v>#VALUE!</v>
      </c>
      <c r="D130" s="3" t="e">
        <f aca="false">VLOOKUP(Table1[[#This Row],[Quantität meiner Beiträge (auch schriftlich) (50 %)]],Tabelle2!$A$8:$B$12,2,FALSE())</f>
        <v>#VALUE!</v>
      </c>
      <c r="E130" s="4" t="e">
        <f aca="false">D130*$E$1</f>
        <v>#VALUE!</v>
      </c>
      <c r="F130" s="3" t="e">
        <f aca="false">VLOOKUP(Table1[[#This Row],[Einzel-, Partner- und Gruppenarbeiten (30 %)2]],Tabelle2!$A$15:$B$19,2,FALSE())</f>
        <v>#VALUE!</v>
      </c>
      <c r="G130" s="4" t="e">
        <f aca="false">F130*$G$1</f>
        <v>#VALUE!</v>
      </c>
      <c r="H130" s="5" t="e">
        <f aca="false">C130+E130+G130</f>
        <v>#VALUE!</v>
      </c>
      <c r="I130" s="6" t="e">
        <f aca="false">VLOOKUP(H130,Tabelle2!$A$23:$B$38,2,TRUE())</f>
        <v>#VALUE!</v>
      </c>
      <c r="J130" s="25" t="e">
        <f aca="false">IF(Table1[[#This Row],[Ich schätze mich - abweichend von den Fragen oben - so ein:]]=0,I130,Table1[[#This Row],[Ich schätze mich - abweichend von den Fragen oben - so ein:]])</f>
        <v>#VALUE!</v>
      </c>
      <c r="K130" s="26" t="e">
        <f aca="false">I130-J130</f>
        <v>#VALUE!</v>
      </c>
      <c r="M130" s="22" t="e">
        <f aca="false">IF(L130-J130=0,"gar nicht",IF(L130-J130&lt;0,CONCATENATE("zu Ihren Ungunsten ",(L130-J130)," Pkt."),CONCATENATE("zu Ihren Gunsten ",ABS(L130-J130), " Pkt.")))</f>
        <v>#VALUE!</v>
      </c>
      <c r="N130" s="24" t="e">
        <f aca="false">IF(K130=0, "", CONCATENATE("Davon abweichend sehen Sie sich selbst bei ", J130, " Pkt."))</f>
        <v>#VALUE!</v>
      </c>
    </row>
    <row r="131" customFormat="false" ht="15" hidden="false" customHeight="false" outlineLevel="0" collapsed="false">
      <c r="A131" s="1" t="n">
        <f aca="false">Rohdaten!E131</f>
        <v>0</v>
      </c>
      <c r="B131" s="3" t="e">
        <f aca="false">VLOOKUP(Table1[[#This Row],[Qualität meiner Beiträge (auch schriftlich) (50 %)]],Tabelle2!$A$1:$B$5,2,FALSE())</f>
        <v>#VALUE!</v>
      </c>
      <c r="C131" s="4" t="e">
        <f aca="false">B131*$C$1</f>
        <v>#VALUE!</v>
      </c>
      <c r="D131" s="3" t="e">
        <f aca="false">VLOOKUP(Table1[[#This Row],[Quantität meiner Beiträge (auch schriftlich) (50 %)]],Tabelle2!$A$8:$B$12,2,FALSE())</f>
        <v>#VALUE!</v>
      </c>
      <c r="E131" s="4" t="e">
        <f aca="false">D131*$E$1</f>
        <v>#VALUE!</v>
      </c>
      <c r="F131" s="3" t="e">
        <f aca="false">VLOOKUP(Table1[[#This Row],[Einzel-, Partner- und Gruppenarbeiten (30 %)2]],Tabelle2!$A$15:$B$19,2,FALSE())</f>
        <v>#VALUE!</v>
      </c>
      <c r="G131" s="4" t="e">
        <f aca="false">F131*$G$1</f>
        <v>#VALUE!</v>
      </c>
      <c r="H131" s="5" t="e">
        <f aca="false">C131+E131+G131</f>
        <v>#VALUE!</v>
      </c>
      <c r="I131" s="6" t="e">
        <f aca="false">VLOOKUP(H131,Tabelle2!$A$23:$B$38,2,TRUE())</f>
        <v>#VALUE!</v>
      </c>
      <c r="J131" s="25" t="e">
        <f aca="false">IF(Table1[[#This Row],[Ich schätze mich - abweichend von den Fragen oben - so ein:]]=0,I131,Table1[[#This Row],[Ich schätze mich - abweichend von den Fragen oben - so ein:]])</f>
        <v>#VALUE!</v>
      </c>
      <c r="K131" s="26" t="e">
        <f aca="false">I131-J131</f>
        <v>#VALUE!</v>
      </c>
      <c r="M131" s="22" t="e">
        <f aca="false">IF(L131-J131=0,"gar nicht",IF(L131-J131&lt;0,CONCATENATE("zu Ihren Ungunsten ",(L131-J131)," Pkt."),CONCATENATE("zu Ihren Gunsten ",ABS(L131-J131), " Pkt.")))</f>
        <v>#VALUE!</v>
      </c>
      <c r="N131" s="24" t="e">
        <f aca="false">IF(K131=0, "", CONCATENATE("Davon abweichend sehen Sie sich selbst bei ", J131, " Pkt."))</f>
        <v>#VALUE!</v>
      </c>
    </row>
    <row r="132" customFormat="false" ht="15" hidden="false" customHeight="false" outlineLevel="0" collapsed="false">
      <c r="A132" s="1" t="n">
        <f aca="false">Rohdaten!E132</f>
        <v>0</v>
      </c>
      <c r="B132" s="3" t="e">
        <f aca="false">VLOOKUP(Table1[[#This Row],[Qualität meiner Beiträge (auch schriftlich) (50 %)]],Tabelle2!$A$1:$B$5,2,FALSE())</f>
        <v>#VALUE!</v>
      </c>
      <c r="C132" s="4" t="e">
        <f aca="false">B132*$C$1</f>
        <v>#VALUE!</v>
      </c>
      <c r="D132" s="3" t="e">
        <f aca="false">VLOOKUP(Table1[[#This Row],[Quantität meiner Beiträge (auch schriftlich) (50 %)]],Tabelle2!$A$8:$B$12,2,FALSE())</f>
        <v>#VALUE!</v>
      </c>
      <c r="E132" s="4" t="e">
        <f aca="false">D132*$E$1</f>
        <v>#VALUE!</v>
      </c>
      <c r="F132" s="3" t="e">
        <f aca="false">VLOOKUP(Table1[[#This Row],[Einzel-, Partner- und Gruppenarbeiten (30 %)2]],Tabelle2!$A$15:$B$19,2,FALSE())</f>
        <v>#VALUE!</v>
      </c>
      <c r="G132" s="4" t="e">
        <f aca="false">F132*$G$1</f>
        <v>#VALUE!</v>
      </c>
      <c r="H132" s="5" t="e">
        <f aca="false">C132+E132+G132</f>
        <v>#VALUE!</v>
      </c>
      <c r="I132" s="6" t="e">
        <f aca="false">VLOOKUP(H132,Tabelle2!$A$23:$B$38,2,TRUE())</f>
        <v>#VALUE!</v>
      </c>
      <c r="J132" s="25" t="e">
        <f aca="false">IF(Table1[[#This Row],[Ich schätze mich - abweichend von den Fragen oben - so ein:]]=0,I132,Table1[[#This Row],[Ich schätze mich - abweichend von den Fragen oben - so ein:]])</f>
        <v>#VALUE!</v>
      </c>
      <c r="K132" s="26" t="e">
        <f aca="false">I132-J132</f>
        <v>#VALUE!</v>
      </c>
      <c r="M132" s="22" t="e">
        <f aca="false">IF(L132-J132=0,"gar nicht",IF(L132-J132&lt;0,CONCATENATE("zu Ihren Ungunsten ",(L132-J132)," Pkt."),CONCATENATE("zu Ihren Gunsten ",ABS(L132-J132), " Pkt.")))</f>
        <v>#VALUE!</v>
      </c>
      <c r="N132" s="24" t="e">
        <f aca="false">IF(K132=0, "", CONCATENATE("Davon abweichend sehen Sie sich selbst bei ", J132, " Pkt."))</f>
        <v>#VALUE!</v>
      </c>
    </row>
    <row r="133" customFormat="false" ht="15" hidden="false" customHeight="false" outlineLevel="0" collapsed="false">
      <c r="A133" s="1" t="n">
        <f aca="false">Rohdaten!E133</f>
        <v>0</v>
      </c>
      <c r="B133" s="3" t="e">
        <f aca="false">VLOOKUP(Table1[[#This Row],[Qualität meiner Beiträge (auch schriftlich) (50 %)]],Tabelle2!$A$1:$B$5,2,FALSE())</f>
        <v>#VALUE!</v>
      </c>
      <c r="C133" s="4" t="e">
        <f aca="false">B133*$C$1</f>
        <v>#VALUE!</v>
      </c>
      <c r="D133" s="3" t="e">
        <f aca="false">VLOOKUP(Table1[[#This Row],[Quantität meiner Beiträge (auch schriftlich) (50 %)]],Tabelle2!$A$8:$B$12,2,FALSE())</f>
        <v>#VALUE!</v>
      </c>
      <c r="E133" s="4" t="e">
        <f aca="false">D133*$E$1</f>
        <v>#VALUE!</v>
      </c>
      <c r="F133" s="3" t="e">
        <f aca="false">VLOOKUP(Table1[[#This Row],[Einzel-, Partner- und Gruppenarbeiten (30 %)2]],Tabelle2!$A$15:$B$19,2,FALSE())</f>
        <v>#VALUE!</v>
      </c>
      <c r="G133" s="4" t="e">
        <f aca="false">F133*$G$1</f>
        <v>#VALUE!</v>
      </c>
      <c r="H133" s="5" t="e">
        <f aca="false">C133+E133+G133</f>
        <v>#VALUE!</v>
      </c>
      <c r="I133" s="6" t="e">
        <f aca="false">VLOOKUP(H133,Tabelle2!$A$23:$B$38,2,TRUE())</f>
        <v>#VALUE!</v>
      </c>
      <c r="J133" s="25" t="e">
        <f aca="false">IF(Table1[[#This Row],[Ich schätze mich - abweichend von den Fragen oben - so ein:]]=0,I133,Table1[[#This Row],[Ich schätze mich - abweichend von den Fragen oben - so ein:]])</f>
        <v>#VALUE!</v>
      </c>
      <c r="K133" s="26" t="e">
        <f aca="false">I133-J133</f>
        <v>#VALUE!</v>
      </c>
      <c r="M133" s="22" t="e">
        <f aca="false">IF(L133-J133=0,"gar nicht",IF(L133-J133&lt;0,CONCATENATE("zu Ihren Ungunsten ",(L133-J133)," Pkt."),CONCATENATE("zu Ihren Gunsten ",ABS(L133-J133), " Pkt.")))</f>
        <v>#VALUE!</v>
      </c>
      <c r="N133" s="24" t="e">
        <f aca="false">IF(K133=0, "", CONCATENATE("Davon abweichend sehen Sie sich selbst bei ", J133, " Pkt."))</f>
        <v>#VALUE!</v>
      </c>
    </row>
    <row r="134" customFormat="false" ht="15" hidden="false" customHeight="false" outlineLevel="0" collapsed="false">
      <c r="A134" s="1" t="n">
        <f aca="false">Rohdaten!E134</f>
        <v>0</v>
      </c>
      <c r="B134" s="3" t="e">
        <f aca="false">VLOOKUP(Table1[[#This Row],[Qualität meiner Beiträge (auch schriftlich) (50 %)]],Tabelle2!$A$1:$B$5,2,FALSE())</f>
        <v>#VALUE!</v>
      </c>
      <c r="C134" s="4" t="e">
        <f aca="false">B134*$C$1</f>
        <v>#VALUE!</v>
      </c>
      <c r="D134" s="3" t="e">
        <f aca="false">VLOOKUP(Table1[[#This Row],[Quantität meiner Beiträge (auch schriftlich) (50 %)]],Tabelle2!$A$8:$B$12,2,FALSE())</f>
        <v>#VALUE!</v>
      </c>
      <c r="E134" s="4" t="e">
        <f aca="false">D134*$E$1</f>
        <v>#VALUE!</v>
      </c>
      <c r="F134" s="3" t="e">
        <f aca="false">VLOOKUP(Table1[[#This Row],[Einzel-, Partner- und Gruppenarbeiten (30 %)2]],Tabelle2!$A$15:$B$19,2,FALSE())</f>
        <v>#VALUE!</v>
      </c>
      <c r="G134" s="4" t="e">
        <f aca="false">F134*$G$1</f>
        <v>#VALUE!</v>
      </c>
      <c r="H134" s="5" t="e">
        <f aca="false">C134+E134+G134</f>
        <v>#VALUE!</v>
      </c>
      <c r="I134" s="6" t="e">
        <f aca="false">VLOOKUP(H134,Tabelle2!$A$23:$B$38,2,TRUE())</f>
        <v>#VALUE!</v>
      </c>
      <c r="J134" s="25" t="e">
        <f aca="false">IF(Table1[[#This Row],[Ich schätze mich - abweichend von den Fragen oben - so ein:]]=0,I134,Table1[[#This Row],[Ich schätze mich - abweichend von den Fragen oben - so ein:]])</f>
        <v>#VALUE!</v>
      </c>
      <c r="K134" s="26" t="e">
        <f aca="false">I134-J134</f>
        <v>#VALUE!</v>
      </c>
      <c r="M134" s="22" t="e">
        <f aca="false">IF(L134-J134=0,"gar nicht",IF(L134-J134&lt;0,CONCATENATE("zu Ihren Ungunsten ",(L134-J134)," Pkt."),CONCATENATE("zu Ihren Gunsten ",ABS(L134-J134), " Pkt.")))</f>
        <v>#VALUE!</v>
      </c>
      <c r="N134" s="24" t="e">
        <f aca="false">IF(K134=0, "", CONCATENATE("Davon abweichend sehen Sie sich selbst bei ", J134, " Pkt."))</f>
        <v>#VALUE!</v>
      </c>
    </row>
    <row r="135" customFormat="false" ht="15" hidden="false" customHeight="false" outlineLevel="0" collapsed="false">
      <c r="A135" s="1" t="n">
        <f aca="false">Rohdaten!E135</f>
        <v>0</v>
      </c>
      <c r="B135" s="3" t="e">
        <f aca="false">VLOOKUP(Table1[[#This Row],[Qualität meiner Beiträge (auch schriftlich) (50 %)]],Tabelle2!$A$1:$B$5,2,FALSE())</f>
        <v>#VALUE!</v>
      </c>
      <c r="C135" s="4" t="e">
        <f aca="false">B135*$C$1</f>
        <v>#VALUE!</v>
      </c>
      <c r="D135" s="3" t="e">
        <f aca="false">VLOOKUP(Table1[[#This Row],[Quantität meiner Beiträge (auch schriftlich) (50 %)]],Tabelle2!$A$8:$B$12,2,FALSE())</f>
        <v>#VALUE!</v>
      </c>
      <c r="E135" s="4" t="e">
        <f aca="false">D135*$E$1</f>
        <v>#VALUE!</v>
      </c>
      <c r="F135" s="3" t="e">
        <f aca="false">VLOOKUP(Table1[[#This Row],[Einzel-, Partner- und Gruppenarbeiten (30 %)2]],Tabelle2!$A$15:$B$19,2,FALSE())</f>
        <v>#VALUE!</v>
      </c>
      <c r="G135" s="4" t="e">
        <f aca="false">F135*$G$1</f>
        <v>#VALUE!</v>
      </c>
      <c r="H135" s="5" t="e">
        <f aca="false">C135+E135+G135</f>
        <v>#VALUE!</v>
      </c>
      <c r="I135" s="6" t="e">
        <f aca="false">VLOOKUP(H135,Tabelle2!$A$23:$B$38,2,TRUE())</f>
        <v>#VALUE!</v>
      </c>
      <c r="J135" s="25" t="e">
        <f aca="false">IF(Table1[[#This Row],[Ich schätze mich - abweichend von den Fragen oben - so ein:]]=0,I135,Table1[[#This Row],[Ich schätze mich - abweichend von den Fragen oben - so ein:]])</f>
        <v>#VALUE!</v>
      </c>
      <c r="K135" s="26" t="e">
        <f aca="false">I135-J135</f>
        <v>#VALUE!</v>
      </c>
      <c r="M135" s="22" t="e">
        <f aca="false">IF(L135-J135=0,"gar nicht",IF(L135-J135&lt;0,CONCATENATE("zu Ihren Ungunsten ",(L135-J135)," Pkt."),CONCATENATE("zu Ihren Gunsten ",ABS(L135-J135), " Pkt.")))</f>
        <v>#VALUE!</v>
      </c>
      <c r="N135" s="24" t="e">
        <f aca="false">IF(K135=0, "", CONCATENATE("Davon abweichend sehen Sie sich selbst bei ", J135, " Pkt."))</f>
        <v>#VALUE!</v>
      </c>
    </row>
    <row r="136" customFormat="false" ht="15" hidden="false" customHeight="false" outlineLevel="0" collapsed="false">
      <c r="A136" s="1" t="n">
        <f aca="false">Rohdaten!E136</f>
        <v>0</v>
      </c>
      <c r="B136" s="3" t="e">
        <f aca="false">VLOOKUP(Table1[[#This Row],[Qualität meiner Beiträge (auch schriftlich) (50 %)]],Tabelle2!$A$1:$B$5,2,FALSE())</f>
        <v>#VALUE!</v>
      </c>
      <c r="C136" s="4" t="e">
        <f aca="false">B136*$C$1</f>
        <v>#VALUE!</v>
      </c>
      <c r="D136" s="3" t="e">
        <f aca="false">VLOOKUP(Table1[[#This Row],[Quantität meiner Beiträge (auch schriftlich) (50 %)]],Tabelle2!$A$8:$B$12,2,FALSE())</f>
        <v>#VALUE!</v>
      </c>
      <c r="E136" s="4" t="e">
        <f aca="false">D136*$E$1</f>
        <v>#VALUE!</v>
      </c>
      <c r="F136" s="3" t="e">
        <f aca="false">VLOOKUP(Table1[[#This Row],[Einzel-, Partner- und Gruppenarbeiten (30 %)2]],Tabelle2!$A$15:$B$19,2,FALSE())</f>
        <v>#VALUE!</v>
      </c>
      <c r="G136" s="4" t="e">
        <f aca="false">F136*$G$1</f>
        <v>#VALUE!</v>
      </c>
      <c r="H136" s="5" t="e">
        <f aca="false">C136+E136+G136</f>
        <v>#VALUE!</v>
      </c>
      <c r="I136" s="6" t="e">
        <f aca="false">VLOOKUP(H136,Tabelle2!$A$23:$B$38,2,TRUE())</f>
        <v>#VALUE!</v>
      </c>
      <c r="J136" s="25" t="e">
        <f aca="false">IF(Table1[[#This Row],[Ich schätze mich - abweichend von den Fragen oben - so ein:]]=0,I136,Table1[[#This Row],[Ich schätze mich - abweichend von den Fragen oben - so ein:]])</f>
        <v>#VALUE!</v>
      </c>
      <c r="K136" s="26" t="e">
        <f aca="false">I136-J136</f>
        <v>#VALUE!</v>
      </c>
      <c r="M136" s="22" t="e">
        <f aca="false">IF(L136-J136=0,"gar nicht",IF(L136-J136&lt;0,CONCATENATE("zu Ihren Ungunsten ",(L136-J136)," Pkt."),CONCATENATE("zu Ihren Gunsten ",ABS(L136-J136), " Pkt.")))</f>
        <v>#VALUE!</v>
      </c>
      <c r="N136" s="24" t="e">
        <f aca="false">IF(K136=0, "", CONCATENATE("Davon abweichend sehen Sie sich selbst bei ", J136, " Pkt."))</f>
        <v>#VALUE!</v>
      </c>
    </row>
    <row r="137" customFormat="false" ht="15" hidden="false" customHeight="false" outlineLevel="0" collapsed="false">
      <c r="A137" s="1" t="n">
        <f aca="false">Rohdaten!E137</f>
        <v>0</v>
      </c>
      <c r="B137" s="3" t="e">
        <f aca="false">VLOOKUP(Table1[[#This Row],[Qualität meiner Beiträge (auch schriftlich) (50 %)]],Tabelle2!$A$1:$B$5,2,FALSE())</f>
        <v>#VALUE!</v>
      </c>
      <c r="C137" s="4" t="e">
        <f aca="false">B137*$C$1</f>
        <v>#VALUE!</v>
      </c>
      <c r="D137" s="3" t="e">
        <f aca="false">VLOOKUP(Table1[[#This Row],[Quantität meiner Beiträge (auch schriftlich) (50 %)]],Tabelle2!$A$8:$B$12,2,FALSE())</f>
        <v>#VALUE!</v>
      </c>
      <c r="E137" s="4" t="e">
        <f aca="false">D137*$E$1</f>
        <v>#VALUE!</v>
      </c>
      <c r="F137" s="3" t="e">
        <f aca="false">VLOOKUP(Table1[[#This Row],[Einzel-, Partner- und Gruppenarbeiten (30 %)2]],Tabelle2!$A$15:$B$19,2,FALSE())</f>
        <v>#VALUE!</v>
      </c>
      <c r="G137" s="4" t="e">
        <f aca="false">F137*$G$1</f>
        <v>#VALUE!</v>
      </c>
      <c r="H137" s="5" t="e">
        <f aca="false">C137+E137+G137</f>
        <v>#VALUE!</v>
      </c>
      <c r="I137" s="6" t="e">
        <f aca="false">VLOOKUP(H137,Tabelle2!$A$23:$B$38,2,TRUE())</f>
        <v>#VALUE!</v>
      </c>
      <c r="J137" s="25" t="e">
        <f aca="false">IF(Table1[[#This Row],[Ich schätze mich - abweichend von den Fragen oben - so ein:]]=0,I137,Table1[[#This Row],[Ich schätze mich - abweichend von den Fragen oben - so ein:]])</f>
        <v>#VALUE!</v>
      </c>
      <c r="K137" s="26" t="e">
        <f aca="false">I137-J137</f>
        <v>#VALUE!</v>
      </c>
      <c r="M137" s="22" t="e">
        <f aca="false">IF(L137-J137=0,"gar nicht",IF(L137-J137&lt;0,CONCATENATE("zu Ihren Ungunsten ",(L137-J137)," Pkt."),CONCATENATE("zu Ihren Gunsten ",ABS(L137-J137), " Pkt.")))</f>
        <v>#VALUE!</v>
      </c>
      <c r="N137" s="24" t="e">
        <f aca="false">IF(K137=0, "", CONCATENATE("Davon abweichend sehen Sie sich selbst bei ", J137, " Pkt."))</f>
        <v>#VALUE!</v>
      </c>
    </row>
    <row r="138" customFormat="false" ht="15" hidden="false" customHeight="false" outlineLevel="0" collapsed="false">
      <c r="A138" s="1" t="n">
        <f aca="false">Rohdaten!E138</f>
        <v>0</v>
      </c>
      <c r="B138" s="3" t="e">
        <f aca="false">VLOOKUP(Table1[[#This Row],[Qualität meiner Beiträge (auch schriftlich) (50 %)]],Tabelle2!$A$1:$B$5,2,FALSE())</f>
        <v>#VALUE!</v>
      </c>
      <c r="C138" s="4" t="e">
        <f aca="false">B138*$C$1</f>
        <v>#VALUE!</v>
      </c>
      <c r="D138" s="3" t="e">
        <f aca="false">VLOOKUP(Table1[[#This Row],[Quantität meiner Beiträge (auch schriftlich) (50 %)]],Tabelle2!$A$8:$B$12,2,FALSE())</f>
        <v>#VALUE!</v>
      </c>
      <c r="E138" s="4" t="e">
        <f aca="false">D138*$E$1</f>
        <v>#VALUE!</v>
      </c>
      <c r="F138" s="3" t="e">
        <f aca="false">VLOOKUP(Table1[[#This Row],[Einzel-, Partner- und Gruppenarbeiten (30 %)2]],Tabelle2!$A$15:$B$19,2,FALSE())</f>
        <v>#VALUE!</v>
      </c>
      <c r="G138" s="4" t="e">
        <f aca="false">F138*$G$1</f>
        <v>#VALUE!</v>
      </c>
      <c r="H138" s="5" t="e">
        <f aca="false">C138+E138+G138</f>
        <v>#VALUE!</v>
      </c>
      <c r="I138" s="6" t="e">
        <f aca="false">VLOOKUP(H138,Tabelle2!$A$23:$B$38,2,TRUE())</f>
        <v>#VALUE!</v>
      </c>
      <c r="J138" s="25" t="e">
        <f aca="false">IF(Table1[[#This Row],[Ich schätze mich - abweichend von den Fragen oben - so ein:]]=0,I138,Table1[[#This Row],[Ich schätze mich - abweichend von den Fragen oben - so ein:]])</f>
        <v>#VALUE!</v>
      </c>
      <c r="K138" s="26" t="e">
        <f aca="false">I138-J138</f>
        <v>#VALUE!</v>
      </c>
      <c r="M138" s="22" t="e">
        <f aca="false">IF(L138-J138=0,"gar nicht",IF(L138-J138&lt;0,CONCATENATE("zu Ihren Ungunsten ",(L138-J138)," Pkt."),CONCATENATE("zu Ihren Gunsten ",ABS(L138-J138), " Pkt.")))</f>
        <v>#VALUE!</v>
      </c>
      <c r="N138" s="24" t="e">
        <f aca="false">IF(K138=0, "", CONCATENATE("Davon abweichend sehen Sie sich selbst bei ", J138, " Pkt."))</f>
        <v>#VALUE!</v>
      </c>
    </row>
    <row r="139" customFormat="false" ht="15" hidden="false" customHeight="false" outlineLevel="0" collapsed="false">
      <c r="A139" s="1" t="n">
        <f aca="false">Rohdaten!E139</f>
        <v>0</v>
      </c>
      <c r="B139" s="3" t="e">
        <f aca="false">VLOOKUP(Table1[[#This Row],[Qualität meiner Beiträge (auch schriftlich) (50 %)]],Tabelle2!$A$1:$B$5,2,FALSE())</f>
        <v>#VALUE!</v>
      </c>
      <c r="C139" s="4" t="e">
        <f aca="false">B139*$C$1</f>
        <v>#VALUE!</v>
      </c>
      <c r="D139" s="3" t="e">
        <f aca="false">VLOOKUP(Table1[[#This Row],[Quantität meiner Beiträge (auch schriftlich) (50 %)]],Tabelle2!$A$8:$B$12,2,FALSE())</f>
        <v>#VALUE!</v>
      </c>
      <c r="E139" s="4" t="e">
        <f aca="false">D139*$E$1</f>
        <v>#VALUE!</v>
      </c>
      <c r="F139" s="3" t="e">
        <f aca="false">VLOOKUP(Table1[[#This Row],[Einzel-, Partner- und Gruppenarbeiten (30 %)2]],Tabelle2!$A$15:$B$19,2,FALSE())</f>
        <v>#VALUE!</v>
      </c>
      <c r="G139" s="4" t="e">
        <f aca="false">F139*$G$1</f>
        <v>#VALUE!</v>
      </c>
      <c r="H139" s="5" t="e">
        <f aca="false">C139+E139+G139</f>
        <v>#VALUE!</v>
      </c>
      <c r="I139" s="6" t="e">
        <f aca="false">VLOOKUP(H139,Tabelle2!$A$23:$B$38,2,TRUE())</f>
        <v>#VALUE!</v>
      </c>
      <c r="J139" s="25" t="e">
        <f aca="false">IF(Table1[[#This Row],[Ich schätze mich - abweichend von den Fragen oben - so ein:]]=0,I139,Table1[[#This Row],[Ich schätze mich - abweichend von den Fragen oben - so ein:]])</f>
        <v>#VALUE!</v>
      </c>
      <c r="K139" s="26" t="e">
        <f aca="false">I139-J139</f>
        <v>#VALUE!</v>
      </c>
      <c r="M139" s="22" t="e">
        <f aca="false">IF(L139-J139=0,"gar nicht",IF(L139-J139&lt;0,CONCATENATE("zu Ihren Ungunsten ",(L139-J139)," Pkt."),CONCATENATE("zu Ihren Gunsten ",ABS(L139-J139), " Pkt.")))</f>
        <v>#VALUE!</v>
      </c>
      <c r="N139" s="24" t="e">
        <f aca="false">IF(K139=0, "", CONCATENATE("Davon abweichend sehen Sie sich selbst bei ", J139, " Pkt."))</f>
        <v>#VALUE!</v>
      </c>
    </row>
    <row r="140" customFormat="false" ht="15" hidden="false" customHeight="false" outlineLevel="0" collapsed="false">
      <c r="A140" s="1" t="n">
        <f aca="false">Rohdaten!E140</f>
        <v>0</v>
      </c>
      <c r="B140" s="3" t="e">
        <f aca="false">VLOOKUP(Table1[[#This Row],[Qualität meiner Beiträge (auch schriftlich) (50 %)]],Tabelle2!$A$1:$B$5,2,FALSE())</f>
        <v>#VALUE!</v>
      </c>
      <c r="C140" s="4" t="e">
        <f aca="false">B140*$C$1</f>
        <v>#VALUE!</v>
      </c>
      <c r="D140" s="3" t="e">
        <f aca="false">VLOOKUP(Table1[[#This Row],[Quantität meiner Beiträge (auch schriftlich) (50 %)]],Tabelle2!$A$8:$B$12,2,FALSE())</f>
        <v>#VALUE!</v>
      </c>
      <c r="E140" s="4" t="e">
        <f aca="false">D140*$E$1</f>
        <v>#VALUE!</v>
      </c>
      <c r="F140" s="3" t="e">
        <f aca="false">VLOOKUP(Table1[[#This Row],[Einzel-, Partner- und Gruppenarbeiten (30 %)2]],Tabelle2!$A$15:$B$19,2,FALSE())</f>
        <v>#VALUE!</v>
      </c>
      <c r="G140" s="4" t="e">
        <f aca="false">F140*$G$1</f>
        <v>#VALUE!</v>
      </c>
      <c r="H140" s="5" t="e">
        <f aca="false">C140+E140+G140</f>
        <v>#VALUE!</v>
      </c>
      <c r="I140" s="6" t="e">
        <f aca="false">VLOOKUP(H140,Tabelle2!$A$23:$B$38,2,TRUE())</f>
        <v>#VALUE!</v>
      </c>
      <c r="J140" s="25" t="e">
        <f aca="false">IF(Table1[[#This Row],[Ich schätze mich - abweichend von den Fragen oben - so ein:]]=0,I140,Table1[[#This Row],[Ich schätze mich - abweichend von den Fragen oben - so ein:]])</f>
        <v>#VALUE!</v>
      </c>
      <c r="K140" s="26" t="e">
        <f aca="false">I140-J140</f>
        <v>#VALUE!</v>
      </c>
      <c r="M140" s="22" t="e">
        <f aca="false">IF(L140-J140=0,"gar nicht",IF(L140-J140&lt;0,CONCATENATE("zu Ihren Ungunsten ",(L140-J140)," Pkt."),CONCATENATE("zu Ihren Gunsten ",ABS(L140-J140), " Pkt.")))</f>
        <v>#VALUE!</v>
      </c>
      <c r="N140" s="24" t="e">
        <f aca="false">IF(K140=0, "", CONCATENATE("Davon abweichend sehen Sie sich selbst bei ", J140, " Pkt."))</f>
        <v>#VALUE!</v>
      </c>
    </row>
    <row r="141" customFormat="false" ht="15" hidden="false" customHeight="false" outlineLevel="0" collapsed="false">
      <c r="A141" s="1" t="n">
        <f aca="false">Rohdaten!E141</f>
        <v>0</v>
      </c>
      <c r="B141" s="3" t="e">
        <f aca="false">VLOOKUP(Table1[[#This Row],[Qualität meiner Beiträge (auch schriftlich) (50 %)]],Tabelle2!$A$1:$B$5,2,FALSE())</f>
        <v>#VALUE!</v>
      </c>
      <c r="C141" s="4" t="e">
        <f aca="false">B141*$C$1</f>
        <v>#VALUE!</v>
      </c>
      <c r="D141" s="3" t="e">
        <f aca="false">VLOOKUP(Table1[[#This Row],[Quantität meiner Beiträge (auch schriftlich) (50 %)]],Tabelle2!$A$8:$B$12,2,FALSE())</f>
        <v>#VALUE!</v>
      </c>
      <c r="E141" s="4" t="e">
        <f aca="false">D141*$E$1</f>
        <v>#VALUE!</v>
      </c>
      <c r="F141" s="3" t="e">
        <f aca="false">VLOOKUP(Table1[[#This Row],[Einzel-, Partner- und Gruppenarbeiten (30 %)2]],Tabelle2!$A$15:$B$19,2,FALSE())</f>
        <v>#VALUE!</v>
      </c>
      <c r="G141" s="4" t="e">
        <f aca="false">F141*$G$1</f>
        <v>#VALUE!</v>
      </c>
      <c r="H141" s="5" t="e">
        <f aca="false">C141+E141+G141</f>
        <v>#VALUE!</v>
      </c>
      <c r="I141" s="6" t="e">
        <f aca="false">VLOOKUP(H141,Tabelle2!$A$23:$B$38,2,TRUE())</f>
        <v>#VALUE!</v>
      </c>
      <c r="J141" s="25" t="e">
        <f aca="false">IF(Table1[[#This Row],[Ich schätze mich - abweichend von den Fragen oben - so ein:]]=0,I141,Table1[[#This Row],[Ich schätze mich - abweichend von den Fragen oben - so ein:]])</f>
        <v>#VALUE!</v>
      </c>
      <c r="K141" s="26" t="e">
        <f aca="false">I141-J141</f>
        <v>#VALUE!</v>
      </c>
      <c r="M141" s="22" t="e">
        <f aca="false">IF(L141-J141=0,"gar nicht",IF(L141-J141&lt;0,CONCATENATE("zu Ihren Ungunsten ",(L141-J141)," Pkt."),CONCATENATE("zu Ihren Gunsten ",ABS(L141-J141), " Pkt.")))</f>
        <v>#VALUE!</v>
      </c>
      <c r="N141" s="24" t="e">
        <f aca="false">IF(K141=0, "", CONCATENATE("Davon abweichend sehen Sie sich selbst bei ", J141, " Pkt."))</f>
        <v>#VALUE!</v>
      </c>
    </row>
    <row r="142" customFormat="false" ht="15" hidden="false" customHeight="false" outlineLevel="0" collapsed="false">
      <c r="A142" s="1" t="n">
        <f aca="false">Rohdaten!E142</f>
        <v>0</v>
      </c>
      <c r="B142" s="3" t="e">
        <f aca="false">VLOOKUP(Table1[[#This Row],[Qualität meiner Beiträge (auch schriftlich) (50 %)]],Tabelle2!$A$1:$B$5,2,FALSE())</f>
        <v>#VALUE!</v>
      </c>
      <c r="C142" s="4" t="e">
        <f aca="false">B142*$C$1</f>
        <v>#VALUE!</v>
      </c>
      <c r="D142" s="3" t="e">
        <f aca="false">VLOOKUP(Table1[[#This Row],[Quantität meiner Beiträge (auch schriftlich) (50 %)]],Tabelle2!$A$8:$B$12,2,FALSE())</f>
        <v>#VALUE!</v>
      </c>
      <c r="E142" s="4" t="e">
        <f aca="false">D142*$E$1</f>
        <v>#VALUE!</v>
      </c>
      <c r="F142" s="3" t="e">
        <f aca="false">VLOOKUP(Table1[[#This Row],[Einzel-, Partner- und Gruppenarbeiten (30 %)2]],Tabelle2!$A$15:$B$19,2,FALSE())</f>
        <v>#VALUE!</v>
      </c>
      <c r="G142" s="4" t="e">
        <f aca="false">F142*$G$1</f>
        <v>#VALUE!</v>
      </c>
      <c r="H142" s="5" t="e">
        <f aca="false">C142+E142+G142</f>
        <v>#VALUE!</v>
      </c>
      <c r="I142" s="6" t="e">
        <f aca="false">VLOOKUP(H142,Tabelle2!$A$23:$B$38,2,TRUE())</f>
        <v>#VALUE!</v>
      </c>
      <c r="J142" s="25" t="e">
        <f aca="false">IF(Table1[[#This Row],[Ich schätze mich - abweichend von den Fragen oben - so ein:]]=0,I142,Table1[[#This Row],[Ich schätze mich - abweichend von den Fragen oben - so ein:]])</f>
        <v>#VALUE!</v>
      </c>
      <c r="K142" s="26" t="e">
        <f aca="false">I142-J142</f>
        <v>#VALUE!</v>
      </c>
      <c r="M142" s="22" t="e">
        <f aca="false">IF(L142-J142=0,"gar nicht",IF(L142-J142&lt;0,CONCATENATE("zu Ihren Ungunsten ",(L142-J142)," Pkt."),CONCATENATE("zu Ihren Gunsten ",ABS(L142-J142), " Pkt.")))</f>
        <v>#VALUE!</v>
      </c>
      <c r="N142" s="24" t="e">
        <f aca="false">IF(K142=0, "", CONCATENATE("Davon abweichend sehen Sie sich selbst bei ", J142, " Pkt."))</f>
        <v>#VALUE!</v>
      </c>
    </row>
    <row r="143" customFormat="false" ht="15" hidden="false" customHeight="false" outlineLevel="0" collapsed="false">
      <c r="A143" s="1" t="n">
        <f aca="false">Rohdaten!E143</f>
        <v>0</v>
      </c>
      <c r="B143" s="3" t="e">
        <f aca="false">VLOOKUP(Table1[[#This Row],[Qualität meiner Beiträge (auch schriftlich) (50 %)]],Tabelle2!$A$1:$B$5,2,FALSE())</f>
        <v>#VALUE!</v>
      </c>
      <c r="C143" s="4" t="e">
        <f aca="false">B143*$C$1</f>
        <v>#VALUE!</v>
      </c>
      <c r="D143" s="3" t="e">
        <f aca="false">VLOOKUP(Table1[[#This Row],[Quantität meiner Beiträge (auch schriftlich) (50 %)]],Tabelle2!$A$8:$B$12,2,FALSE())</f>
        <v>#VALUE!</v>
      </c>
      <c r="E143" s="4" t="e">
        <f aca="false">D143*$E$1</f>
        <v>#VALUE!</v>
      </c>
      <c r="F143" s="3" t="e">
        <f aca="false">VLOOKUP(Table1[[#This Row],[Einzel-, Partner- und Gruppenarbeiten (30 %)2]],Tabelle2!$A$15:$B$19,2,FALSE())</f>
        <v>#VALUE!</v>
      </c>
      <c r="G143" s="4" t="e">
        <f aca="false">F143*$G$1</f>
        <v>#VALUE!</v>
      </c>
      <c r="H143" s="5" t="e">
        <f aca="false">C143+E143+G143</f>
        <v>#VALUE!</v>
      </c>
      <c r="I143" s="6" t="e">
        <f aca="false">VLOOKUP(H143,Tabelle2!$A$23:$B$38,2,TRUE())</f>
        <v>#VALUE!</v>
      </c>
      <c r="J143" s="25" t="e">
        <f aca="false">IF(Table1[[#This Row],[Ich schätze mich - abweichend von den Fragen oben - so ein:]]=0,I143,Table1[[#This Row],[Ich schätze mich - abweichend von den Fragen oben - so ein:]])</f>
        <v>#VALUE!</v>
      </c>
      <c r="K143" s="26" t="e">
        <f aca="false">I143-J143</f>
        <v>#VALUE!</v>
      </c>
      <c r="M143" s="22" t="e">
        <f aca="false">IF(L143-J143=0,"gar nicht",IF(L143-J143&lt;0,CONCATENATE("zu Ihren Ungunsten ",(L143-J143)," Pkt."),CONCATENATE("zu Ihren Gunsten ",ABS(L143-J143), " Pkt.")))</f>
        <v>#VALUE!</v>
      </c>
      <c r="N143" s="24" t="e">
        <f aca="false">IF(K143=0, "", CONCATENATE("Davon abweichend sehen Sie sich selbst bei ", J143, " Pkt."))</f>
        <v>#VALUE!</v>
      </c>
    </row>
    <row r="144" customFormat="false" ht="15" hidden="false" customHeight="false" outlineLevel="0" collapsed="false">
      <c r="A144" s="1" t="n">
        <f aca="false">Rohdaten!E144</f>
        <v>0</v>
      </c>
      <c r="B144" s="3" t="e">
        <f aca="false">VLOOKUP(Table1[[#This Row],[Qualität meiner Beiträge (auch schriftlich) (50 %)]],Tabelle2!$A$1:$B$5,2,FALSE())</f>
        <v>#VALUE!</v>
      </c>
      <c r="C144" s="4" t="e">
        <f aca="false">B144*$C$1</f>
        <v>#VALUE!</v>
      </c>
      <c r="D144" s="3" t="e">
        <f aca="false">VLOOKUP(Table1[[#This Row],[Quantität meiner Beiträge (auch schriftlich) (50 %)]],Tabelle2!$A$8:$B$12,2,FALSE())</f>
        <v>#VALUE!</v>
      </c>
      <c r="E144" s="4" t="e">
        <f aca="false">D144*$E$1</f>
        <v>#VALUE!</v>
      </c>
      <c r="F144" s="3" t="e">
        <f aca="false">VLOOKUP(Table1[[#This Row],[Einzel-, Partner- und Gruppenarbeiten (30 %)2]],Tabelle2!$A$15:$B$19,2,FALSE())</f>
        <v>#VALUE!</v>
      </c>
      <c r="G144" s="4" t="e">
        <f aca="false">F144*$G$1</f>
        <v>#VALUE!</v>
      </c>
      <c r="H144" s="5" t="e">
        <f aca="false">C144+E144+G144</f>
        <v>#VALUE!</v>
      </c>
      <c r="I144" s="6" t="e">
        <f aca="false">VLOOKUP(H144,Tabelle2!$A$23:$B$38,2,TRUE())</f>
        <v>#VALUE!</v>
      </c>
      <c r="J144" s="25" t="e">
        <f aca="false">IF(Table1[[#This Row],[Ich schätze mich - abweichend von den Fragen oben - so ein:]]=0,I144,Table1[[#This Row],[Ich schätze mich - abweichend von den Fragen oben - so ein:]])</f>
        <v>#VALUE!</v>
      </c>
      <c r="K144" s="26" t="e">
        <f aca="false">I144-J144</f>
        <v>#VALUE!</v>
      </c>
      <c r="M144" s="22" t="e">
        <f aca="false">IF(L144-J144=0,"gar nicht",IF(L144-J144&lt;0,CONCATENATE("zu Ihren Ungunsten ",(L144-J144)," Pkt."),CONCATENATE("zu Ihren Gunsten ",ABS(L144-J144), " Pkt.")))</f>
        <v>#VALUE!</v>
      </c>
      <c r="N144" s="24" t="e">
        <f aca="false">IF(K144=0, "", CONCATENATE("Davon abweichend sehen Sie sich selbst bei ", J144, " Pkt."))</f>
        <v>#VALUE!</v>
      </c>
    </row>
    <row r="145" customFormat="false" ht="15" hidden="false" customHeight="false" outlineLevel="0" collapsed="false">
      <c r="A145" s="1" t="n">
        <f aca="false">Rohdaten!E145</f>
        <v>0</v>
      </c>
      <c r="B145" s="3" t="e">
        <f aca="false">VLOOKUP(Table1[[#This Row],[Qualität meiner Beiträge (auch schriftlich) (50 %)]],Tabelle2!$A$1:$B$5,2,FALSE())</f>
        <v>#VALUE!</v>
      </c>
      <c r="C145" s="4" t="e">
        <f aca="false">B145*$C$1</f>
        <v>#VALUE!</v>
      </c>
      <c r="D145" s="3" t="e">
        <f aca="false">VLOOKUP(Table1[[#This Row],[Quantität meiner Beiträge (auch schriftlich) (50 %)]],Tabelle2!$A$8:$B$12,2,FALSE())</f>
        <v>#VALUE!</v>
      </c>
      <c r="E145" s="4" t="e">
        <f aca="false">D145*$E$1</f>
        <v>#VALUE!</v>
      </c>
      <c r="F145" s="3" t="e">
        <f aca="false">VLOOKUP(Table1[[#This Row],[Einzel-, Partner- und Gruppenarbeiten (30 %)2]],Tabelle2!$A$15:$B$19,2,FALSE())</f>
        <v>#VALUE!</v>
      </c>
      <c r="G145" s="4" t="e">
        <f aca="false">F145*$G$1</f>
        <v>#VALUE!</v>
      </c>
      <c r="H145" s="5" t="e">
        <f aca="false">C145+E145+G145</f>
        <v>#VALUE!</v>
      </c>
      <c r="I145" s="6" t="e">
        <f aca="false">VLOOKUP(H145,Tabelle2!$A$23:$B$38,2,TRUE())</f>
        <v>#VALUE!</v>
      </c>
      <c r="J145" s="25" t="e">
        <f aca="false">IF(Table1[[#This Row],[Ich schätze mich - abweichend von den Fragen oben - so ein:]]=0,I145,Table1[[#This Row],[Ich schätze mich - abweichend von den Fragen oben - so ein:]])</f>
        <v>#VALUE!</v>
      </c>
      <c r="K145" s="26" t="e">
        <f aca="false">I145-J145</f>
        <v>#VALUE!</v>
      </c>
      <c r="M145" s="22" t="e">
        <f aca="false">IF(L145-J145=0,"gar nicht",IF(L145-J145&lt;0,CONCATENATE("zu Ihren Ungunsten ",(L145-J145)," Pkt."),CONCATENATE("zu Ihren Gunsten ",ABS(L145-J145), " Pkt.")))</f>
        <v>#VALUE!</v>
      </c>
      <c r="N145" s="24" t="e">
        <f aca="false">IF(K145=0, "", CONCATENATE("Davon abweichend sehen Sie sich selbst bei ", J145, " Pkt."))</f>
        <v>#VALUE!</v>
      </c>
    </row>
    <row r="146" customFormat="false" ht="15" hidden="false" customHeight="false" outlineLevel="0" collapsed="false">
      <c r="A146" s="1" t="n">
        <f aca="false">Rohdaten!E146</f>
        <v>0</v>
      </c>
      <c r="B146" s="3" t="e">
        <f aca="false">VLOOKUP(Table1[[#This Row],[Qualität meiner Beiträge (auch schriftlich) (50 %)]],Tabelle2!$A$1:$B$5,2,FALSE())</f>
        <v>#VALUE!</v>
      </c>
      <c r="C146" s="4" t="e">
        <f aca="false">B146*$C$1</f>
        <v>#VALUE!</v>
      </c>
      <c r="D146" s="3" t="e">
        <f aca="false">VLOOKUP(Table1[[#This Row],[Quantität meiner Beiträge (auch schriftlich) (50 %)]],Tabelle2!$A$8:$B$12,2,FALSE())</f>
        <v>#VALUE!</v>
      </c>
      <c r="E146" s="4" t="e">
        <f aca="false">D146*$E$1</f>
        <v>#VALUE!</v>
      </c>
      <c r="F146" s="3" t="e">
        <f aca="false">VLOOKUP(Table1[[#This Row],[Einzel-, Partner- und Gruppenarbeiten (30 %)2]],Tabelle2!$A$15:$B$19,2,FALSE())</f>
        <v>#VALUE!</v>
      </c>
      <c r="G146" s="4" t="e">
        <f aca="false">F146*$G$1</f>
        <v>#VALUE!</v>
      </c>
      <c r="H146" s="5" t="e">
        <f aca="false">C146+E146+G146</f>
        <v>#VALUE!</v>
      </c>
      <c r="I146" s="6" t="e">
        <f aca="false">VLOOKUP(H146,Tabelle2!$A$23:$B$38,2,TRUE())</f>
        <v>#VALUE!</v>
      </c>
      <c r="J146" s="25" t="e">
        <f aca="false">IF(Table1[[#This Row],[Ich schätze mich - abweichend von den Fragen oben - so ein:]]=0,I146,Table1[[#This Row],[Ich schätze mich - abweichend von den Fragen oben - so ein:]])</f>
        <v>#VALUE!</v>
      </c>
      <c r="K146" s="26" t="e">
        <f aca="false">I146-J146</f>
        <v>#VALUE!</v>
      </c>
      <c r="M146" s="22" t="e">
        <f aca="false">IF(L146-J146=0,"gar nicht",IF(L146-J146&lt;0,CONCATENATE("zu Ihren Ungunsten ",(L146-J146)," Pkt."),CONCATENATE("zu Ihren Gunsten ",ABS(L146-J146), " Pkt.")))</f>
        <v>#VALUE!</v>
      </c>
      <c r="N146" s="24" t="e">
        <f aca="false">IF(K146=0, "", CONCATENATE("Davon abweichend sehen Sie sich selbst bei ", J146, " Pkt."))</f>
        <v>#VALUE!</v>
      </c>
    </row>
    <row r="147" customFormat="false" ht="15" hidden="false" customHeight="false" outlineLevel="0" collapsed="false">
      <c r="A147" s="1" t="n">
        <f aca="false">Rohdaten!E147</f>
        <v>0</v>
      </c>
      <c r="B147" s="3" t="e">
        <f aca="false">VLOOKUP(Table1[[#This Row],[Qualität meiner Beiträge (auch schriftlich) (50 %)]],Tabelle2!$A$1:$B$5,2,FALSE())</f>
        <v>#VALUE!</v>
      </c>
      <c r="C147" s="4" t="e">
        <f aca="false">B147*$C$1</f>
        <v>#VALUE!</v>
      </c>
      <c r="D147" s="3" t="e">
        <f aca="false">VLOOKUP(Table1[[#This Row],[Quantität meiner Beiträge (auch schriftlich) (50 %)]],Tabelle2!$A$8:$B$12,2,FALSE())</f>
        <v>#VALUE!</v>
      </c>
      <c r="E147" s="4" t="e">
        <f aca="false">D147*$E$1</f>
        <v>#VALUE!</v>
      </c>
      <c r="F147" s="3" t="e">
        <f aca="false">VLOOKUP(Table1[[#This Row],[Einzel-, Partner- und Gruppenarbeiten (30 %)2]],Tabelle2!$A$15:$B$19,2,FALSE())</f>
        <v>#VALUE!</v>
      </c>
      <c r="G147" s="4" t="e">
        <f aca="false">F147*$G$1</f>
        <v>#VALUE!</v>
      </c>
      <c r="H147" s="5" t="e">
        <f aca="false">C147+E147+G147</f>
        <v>#VALUE!</v>
      </c>
      <c r="I147" s="6" t="e">
        <f aca="false">VLOOKUP(H147,Tabelle2!$A$23:$B$38,2,TRUE())</f>
        <v>#VALUE!</v>
      </c>
      <c r="J147" s="25" t="e">
        <f aca="false">IF(Table1[[#This Row],[Ich schätze mich - abweichend von den Fragen oben - so ein:]]=0,I147,Table1[[#This Row],[Ich schätze mich - abweichend von den Fragen oben - so ein:]])</f>
        <v>#VALUE!</v>
      </c>
      <c r="K147" s="26" t="e">
        <f aca="false">I147-J147</f>
        <v>#VALUE!</v>
      </c>
      <c r="M147" s="22" t="e">
        <f aca="false">IF(L147-J147=0,"gar nicht",IF(L147-J147&lt;0,CONCATENATE("zu Ihren Ungunsten ",(L147-J147)," Pkt."),CONCATENATE("zu Ihren Gunsten ",ABS(L147-J147), " Pkt.")))</f>
        <v>#VALUE!</v>
      </c>
      <c r="N147" s="24" t="e">
        <f aca="false">IF(K147=0, "", CONCATENATE("Davon abweichend sehen Sie sich selbst bei ", J147, " Pkt."))</f>
        <v>#VALUE!</v>
      </c>
    </row>
    <row r="148" customFormat="false" ht="15" hidden="false" customHeight="false" outlineLevel="0" collapsed="false">
      <c r="A148" s="1" t="n">
        <f aca="false">Rohdaten!E148</f>
        <v>0</v>
      </c>
      <c r="B148" s="3" t="e">
        <f aca="false">VLOOKUP(Table1[[#This Row],[Qualität meiner Beiträge (auch schriftlich) (50 %)]],Tabelle2!$A$1:$B$5,2,FALSE())</f>
        <v>#VALUE!</v>
      </c>
      <c r="C148" s="4" t="e">
        <f aca="false">B148*$C$1</f>
        <v>#VALUE!</v>
      </c>
      <c r="D148" s="3" t="e">
        <f aca="false">VLOOKUP(Table1[[#This Row],[Quantität meiner Beiträge (auch schriftlich) (50 %)]],Tabelle2!$A$8:$B$12,2,FALSE())</f>
        <v>#VALUE!</v>
      </c>
      <c r="E148" s="4" t="e">
        <f aca="false">D148*$E$1</f>
        <v>#VALUE!</v>
      </c>
      <c r="F148" s="3" t="e">
        <f aca="false">VLOOKUP(Table1[[#This Row],[Einzel-, Partner- und Gruppenarbeiten (30 %)2]],Tabelle2!$A$15:$B$19,2,FALSE())</f>
        <v>#VALUE!</v>
      </c>
      <c r="G148" s="4" t="e">
        <f aca="false">F148*$G$1</f>
        <v>#VALUE!</v>
      </c>
      <c r="H148" s="5" t="e">
        <f aca="false">C148+E148+G148</f>
        <v>#VALUE!</v>
      </c>
      <c r="I148" s="6" t="e">
        <f aca="false">VLOOKUP(H148,Tabelle2!$A$23:$B$38,2,TRUE())</f>
        <v>#VALUE!</v>
      </c>
      <c r="J148" s="25" t="e">
        <f aca="false">IF(Table1[[#This Row],[Ich schätze mich - abweichend von den Fragen oben - so ein:]]=0,I148,Table1[[#This Row],[Ich schätze mich - abweichend von den Fragen oben - so ein:]])</f>
        <v>#VALUE!</v>
      </c>
      <c r="K148" s="26" t="e">
        <f aca="false">I148-J148</f>
        <v>#VALUE!</v>
      </c>
      <c r="M148" s="22" t="e">
        <f aca="false">IF(L148-J148=0,"gar nicht",IF(L148-J148&lt;0,CONCATENATE("zu Ihren Ungunsten ",(L148-J148)," Pkt."),CONCATENATE("zu Ihren Gunsten ",ABS(L148-J148), " Pkt.")))</f>
        <v>#VALUE!</v>
      </c>
      <c r="N148" s="24" t="e">
        <f aca="false">IF(K148=0, "", CONCATENATE("Davon abweichend sehen Sie sich selbst bei ", J148, " Pkt."))</f>
        <v>#VALUE!</v>
      </c>
    </row>
    <row r="149" customFormat="false" ht="15" hidden="false" customHeight="false" outlineLevel="0" collapsed="false">
      <c r="A149" s="1" t="n">
        <f aca="false">Rohdaten!E149</f>
        <v>0</v>
      </c>
      <c r="B149" s="3" t="e">
        <f aca="false">VLOOKUP(Table1[[#This Row],[Qualität meiner Beiträge (auch schriftlich) (50 %)]],Tabelle2!$A$1:$B$5,2,FALSE())</f>
        <v>#VALUE!</v>
      </c>
      <c r="C149" s="4" t="e">
        <f aca="false">B149*$C$1</f>
        <v>#VALUE!</v>
      </c>
      <c r="D149" s="3" t="e">
        <f aca="false">VLOOKUP(Table1[[#This Row],[Quantität meiner Beiträge (auch schriftlich) (50 %)]],Tabelle2!$A$8:$B$12,2,FALSE())</f>
        <v>#VALUE!</v>
      </c>
      <c r="E149" s="4" t="e">
        <f aca="false">D149*$E$1</f>
        <v>#VALUE!</v>
      </c>
      <c r="F149" s="3" t="e">
        <f aca="false">VLOOKUP(Table1[[#This Row],[Einzel-, Partner- und Gruppenarbeiten (30 %)2]],Tabelle2!$A$15:$B$19,2,FALSE())</f>
        <v>#VALUE!</v>
      </c>
      <c r="G149" s="4" t="e">
        <f aca="false">F149*$G$1</f>
        <v>#VALUE!</v>
      </c>
      <c r="H149" s="5" t="e">
        <f aca="false">C149+E149+G149</f>
        <v>#VALUE!</v>
      </c>
      <c r="I149" s="6" t="e">
        <f aca="false">VLOOKUP(H149,Tabelle2!$A$23:$B$38,2,TRUE())</f>
        <v>#VALUE!</v>
      </c>
      <c r="J149" s="25" t="e">
        <f aca="false">IF(Table1[[#This Row],[Ich schätze mich - abweichend von den Fragen oben - so ein:]]=0,I149,Table1[[#This Row],[Ich schätze mich - abweichend von den Fragen oben - so ein:]])</f>
        <v>#VALUE!</v>
      </c>
      <c r="K149" s="26" t="e">
        <f aca="false">I149-J149</f>
        <v>#VALUE!</v>
      </c>
      <c r="M149" s="22" t="e">
        <f aca="false">IF(L149-J149=0,"gar nicht",IF(L149-J149&lt;0,CONCATENATE("zu Ihren Ungunsten ",(L149-J149)," Pkt."),CONCATENATE("zu Ihren Gunsten ",ABS(L149-J149), " Pkt.")))</f>
        <v>#VALUE!</v>
      </c>
      <c r="N149" s="24" t="e">
        <f aca="false">IF(K149=0, "", CONCATENATE("Davon abweichend sehen Sie sich selbst bei ", J149, " Pkt."))</f>
        <v>#VALUE!</v>
      </c>
    </row>
    <row r="150" customFormat="false" ht="15" hidden="false" customHeight="false" outlineLevel="0" collapsed="false">
      <c r="A150" s="1" t="n">
        <f aca="false">Rohdaten!E150</f>
        <v>0</v>
      </c>
      <c r="B150" s="3" t="e">
        <f aca="false">VLOOKUP(Table1[[#This Row],[Qualität meiner Beiträge (auch schriftlich) (50 %)]],Tabelle2!$A$1:$B$5,2,FALSE())</f>
        <v>#VALUE!</v>
      </c>
      <c r="C150" s="4" t="e">
        <f aca="false">B150*$C$1</f>
        <v>#VALUE!</v>
      </c>
      <c r="D150" s="3" t="e">
        <f aca="false">VLOOKUP(Table1[[#This Row],[Quantität meiner Beiträge (auch schriftlich) (50 %)]],Tabelle2!$A$8:$B$12,2,FALSE())</f>
        <v>#VALUE!</v>
      </c>
      <c r="E150" s="4" t="e">
        <f aca="false">D150*$E$1</f>
        <v>#VALUE!</v>
      </c>
      <c r="F150" s="3" t="e">
        <f aca="false">VLOOKUP(Table1[[#This Row],[Einzel-, Partner- und Gruppenarbeiten (30 %)2]],Tabelle2!$A$15:$B$19,2,FALSE())</f>
        <v>#VALUE!</v>
      </c>
      <c r="G150" s="4" t="e">
        <f aca="false">F150*$G$1</f>
        <v>#VALUE!</v>
      </c>
      <c r="H150" s="5" t="e">
        <f aca="false">C150+E150+G150</f>
        <v>#VALUE!</v>
      </c>
      <c r="I150" s="6" t="e">
        <f aca="false">VLOOKUP(H150,Tabelle2!$A$23:$B$38,2,TRUE())</f>
        <v>#VALUE!</v>
      </c>
      <c r="J150" s="25" t="e">
        <f aca="false">IF(Table1[[#This Row],[Ich schätze mich - abweichend von den Fragen oben - so ein:]]=0,I150,Table1[[#This Row],[Ich schätze mich - abweichend von den Fragen oben - so ein:]])</f>
        <v>#VALUE!</v>
      </c>
      <c r="K150" s="26" t="e">
        <f aca="false">I150-J150</f>
        <v>#VALUE!</v>
      </c>
      <c r="M150" s="22" t="e">
        <f aca="false">IF(L150-J150=0,"gar nicht",IF(L150-J150&lt;0,CONCATENATE("zu Ihren Ungunsten ",(L150-J150)," Pkt."),CONCATENATE("zu Ihren Gunsten ",ABS(L150-J150), " Pkt.")))</f>
        <v>#VALUE!</v>
      </c>
      <c r="N150" s="24" t="e">
        <f aca="false">IF(K150=0, "", CONCATENATE("Davon abweichend sehen Sie sich selbst bei ", J150, " Pkt."))</f>
        <v>#VALUE!</v>
      </c>
    </row>
    <row r="151" customFormat="false" ht="15" hidden="false" customHeight="false" outlineLevel="0" collapsed="false">
      <c r="A151" s="1" t="n">
        <f aca="false">Rohdaten!E151</f>
        <v>0</v>
      </c>
      <c r="B151" s="3" t="e">
        <f aca="false">VLOOKUP(Table1[[#This Row],[Qualität meiner Beiträge (auch schriftlich) (50 %)]],Tabelle2!$A$1:$B$5,2,FALSE())</f>
        <v>#VALUE!</v>
      </c>
      <c r="C151" s="4" t="e">
        <f aca="false">B151*$C$1</f>
        <v>#VALUE!</v>
      </c>
      <c r="D151" s="3" t="e">
        <f aca="false">VLOOKUP(Table1[[#This Row],[Quantität meiner Beiträge (auch schriftlich) (50 %)]],Tabelle2!$A$8:$B$12,2,FALSE())</f>
        <v>#VALUE!</v>
      </c>
      <c r="E151" s="4" t="e">
        <f aca="false">D151*$E$1</f>
        <v>#VALUE!</v>
      </c>
      <c r="F151" s="3" t="e">
        <f aca="false">VLOOKUP(Table1[[#This Row],[Einzel-, Partner- und Gruppenarbeiten (30 %)2]],Tabelle2!$A$15:$B$19,2,FALSE())</f>
        <v>#VALUE!</v>
      </c>
      <c r="G151" s="4" t="e">
        <f aca="false">F151*$G$1</f>
        <v>#VALUE!</v>
      </c>
      <c r="H151" s="5" t="e">
        <f aca="false">C151+E151+G151</f>
        <v>#VALUE!</v>
      </c>
      <c r="I151" s="6" t="e">
        <f aca="false">VLOOKUP(H151,Tabelle2!$A$23:$B$38,2,TRUE())</f>
        <v>#VALUE!</v>
      </c>
      <c r="J151" s="25" t="e">
        <f aca="false">IF(Table1[[#This Row],[Ich schätze mich - abweichend von den Fragen oben - so ein:]]=0,I151,Table1[[#This Row],[Ich schätze mich - abweichend von den Fragen oben - so ein:]])</f>
        <v>#VALUE!</v>
      </c>
      <c r="K151" s="26" t="e">
        <f aca="false">I151-J151</f>
        <v>#VALUE!</v>
      </c>
      <c r="M151" s="22" t="e">
        <f aca="false">IF(L151-J151=0,"gar nicht",IF(L151-J151&lt;0,CONCATENATE("zu Ihren Ungunsten ",(L151-J151)," Pkt."),CONCATENATE("zu Ihren Gunsten ",ABS(L151-J151), " Pkt.")))</f>
        <v>#VALUE!</v>
      </c>
      <c r="N151" s="24" t="e">
        <f aca="false">IF(K151=0, "", CONCATENATE("Davon abweichend sehen Sie sich selbst bei ", J151, " Pkt."))</f>
        <v>#VALUE!</v>
      </c>
    </row>
    <row r="152" customFormat="false" ht="15" hidden="false" customHeight="false" outlineLevel="0" collapsed="false">
      <c r="A152" s="1" t="n">
        <f aca="false">Rohdaten!E152</f>
        <v>0</v>
      </c>
      <c r="B152" s="3" t="e">
        <f aca="false">VLOOKUP(Table1[[#This Row],[Qualität meiner Beiträge (auch schriftlich) (50 %)]],Tabelle2!$A$1:$B$5,2,FALSE())</f>
        <v>#VALUE!</v>
      </c>
      <c r="C152" s="4" t="e">
        <f aca="false">B152*$C$1</f>
        <v>#VALUE!</v>
      </c>
      <c r="D152" s="3" t="e">
        <f aca="false">VLOOKUP(Table1[[#This Row],[Quantität meiner Beiträge (auch schriftlich) (50 %)]],Tabelle2!$A$8:$B$12,2,FALSE())</f>
        <v>#VALUE!</v>
      </c>
      <c r="E152" s="4" t="e">
        <f aca="false">D152*$E$1</f>
        <v>#VALUE!</v>
      </c>
      <c r="F152" s="3" t="e">
        <f aca="false">VLOOKUP(Table1[[#This Row],[Einzel-, Partner- und Gruppenarbeiten (30 %)2]],Tabelle2!$A$15:$B$19,2,FALSE())</f>
        <v>#VALUE!</v>
      </c>
      <c r="G152" s="4" t="e">
        <f aca="false">F152*$G$1</f>
        <v>#VALUE!</v>
      </c>
      <c r="H152" s="5" t="e">
        <f aca="false">C152+E152+G152</f>
        <v>#VALUE!</v>
      </c>
      <c r="I152" s="6" t="e">
        <f aca="false">VLOOKUP(H152,Tabelle2!$A$23:$B$38,2,TRUE())</f>
        <v>#VALUE!</v>
      </c>
      <c r="J152" s="25" t="e">
        <f aca="false">IF(Table1[[#This Row],[Ich schätze mich - abweichend von den Fragen oben - so ein:]]=0,I152,Table1[[#This Row],[Ich schätze mich - abweichend von den Fragen oben - so ein:]])</f>
        <v>#VALUE!</v>
      </c>
      <c r="K152" s="26" t="e">
        <f aca="false">I152-J152</f>
        <v>#VALUE!</v>
      </c>
      <c r="M152" s="22" t="e">
        <f aca="false">IF(L152-J152=0,"gar nicht",IF(L152-J152&lt;0,CONCATENATE("zu Ihren Ungunsten ",(L152-J152)," Pkt."),CONCATENATE("zu Ihren Gunsten ",ABS(L152-J152), " Pkt.")))</f>
        <v>#VALUE!</v>
      </c>
      <c r="N152" s="24" t="e">
        <f aca="false">IF(K152=0, "", CONCATENATE("Davon abweichend sehen Sie sich selbst bei ", J152, " Pkt."))</f>
        <v>#VALUE!</v>
      </c>
    </row>
    <row r="153" customFormat="false" ht="15" hidden="false" customHeight="false" outlineLevel="0" collapsed="false">
      <c r="A153" s="1" t="n">
        <f aca="false">Rohdaten!E153</f>
        <v>0</v>
      </c>
      <c r="B153" s="3" t="e">
        <f aca="false">VLOOKUP(Table1[[#This Row],[Qualität meiner Beiträge (auch schriftlich) (50 %)]],Tabelle2!$A$1:$B$5,2,FALSE())</f>
        <v>#VALUE!</v>
      </c>
      <c r="C153" s="4" t="e">
        <f aca="false">B153*$C$1</f>
        <v>#VALUE!</v>
      </c>
      <c r="D153" s="3" t="e">
        <f aca="false">VLOOKUP(Table1[[#This Row],[Quantität meiner Beiträge (auch schriftlich) (50 %)]],Tabelle2!$A$8:$B$12,2,FALSE())</f>
        <v>#VALUE!</v>
      </c>
      <c r="E153" s="4" t="e">
        <f aca="false">D153*$E$1</f>
        <v>#VALUE!</v>
      </c>
      <c r="F153" s="3" t="e">
        <f aca="false">VLOOKUP(Table1[[#This Row],[Einzel-, Partner- und Gruppenarbeiten (30 %)2]],Tabelle2!$A$15:$B$19,2,FALSE())</f>
        <v>#VALUE!</v>
      </c>
      <c r="G153" s="4" t="e">
        <f aca="false">F153*$G$1</f>
        <v>#VALUE!</v>
      </c>
      <c r="H153" s="5" t="e">
        <f aca="false">C153+E153+G153</f>
        <v>#VALUE!</v>
      </c>
      <c r="I153" s="6" t="e">
        <f aca="false">VLOOKUP(H153,Tabelle2!$A$23:$B$38,2,TRUE())</f>
        <v>#VALUE!</v>
      </c>
      <c r="J153" s="25" t="e">
        <f aca="false">IF(Table1[[#This Row],[Ich schätze mich - abweichend von den Fragen oben - so ein:]]=0,I153,Table1[[#This Row],[Ich schätze mich - abweichend von den Fragen oben - so ein:]])</f>
        <v>#VALUE!</v>
      </c>
      <c r="K153" s="26" t="e">
        <f aca="false">I153-J153</f>
        <v>#VALUE!</v>
      </c>
      <c r="M153" s="22" t="e">
        <f aca="false">IF(L153-J153=0,"gar nicht",IF(L153-J153&lt;0,CONCATENATE("zu Ihren Ungunsten ",(L153-J153)," Pkt."),CONCATENATE("zu Ihren Gunsten ",ABS(L153-J153), " Pkt.")))</f>
        <v>#VALUE!</v>
      </c>
      <c r="N153" s="24" t="e">
        <f aca="false">IF(K153=0, "", CONCATENATE("Davon abweichend sehen Sie sich selbst bei ", J153, " Pkt."))</f>
        <v>#VALUE!</v>
      </c>
    </row>
    <row r="154" customFormat="false" ht="15" hidden="false" customHeight="false" outlineLevel="0" collapsed="false">
      <c r="A154" s="1" t="n">
        <f aca="false">Rohdaten!E154</f>
        <v>0</v>
      </c>
      <c r="B154" s="3" t="e">
        <f aca="false">VLOOKUP(Table1[[#This Row],[Qualität meiner Beiträge (auch schriftlich) (50 %)]],Tabelle2!$A$1:$B$5,2,FALSE())</f>
        <v>#VALUE!</v>
      </c>
      <c r="C154" s="4" t="e">
        <f aca="false">B154*$C$1</f>
        <v>#VALUE!</v>
      </c>
      <c r="D154" s="3" t="e">
        <f aca="false">VLOOKUP(Table1[[#This Row],[Quantität meiner Beiträge (auch schriftlich) (50 %)]],Tabelle2!$A$8:$B$12,2,FALSE())</f>
        <v>#VALUE!</v>
      </c>
      <c r="E154" s="4" t="e">
        <f aca="false">D154*$E$1</f>
        <v>#VALUE!</v>
      </c>
      <c r="F154" s="3" t="e">
        <f aca="false">VLOOKUP(Table1[[#This Row],[Einzel-, Partner- und Gruppenarbeiten (30 %)2]],Tabelle2!$A$15:$B$19,2,FALSE())</f>
        <v>#VALUE!</v>
      </c>
      <c r="G154" s="4" t="e">
        <f aca="false">F154*$G$1</f>
        <v>#VALUE!</v>
      </c>
      <c r="H154" s="5" t="e">
        <f aca="false">C154+E154+G154</f>
        <v>#VALUE!</v>
      </c>
      <c r="I154" s="6" t="e">
        <f aca="false">VLOOKUP(H154,Tabelle2!$A$23:$B$38,2,TRUE())</f>
        <v>#VALUE!</v>
      </c>
      <c r="J154" s="25" t="e">
        <f aca="false">IF(Table1[[#This Row],[Ich schätze mich - abweichend von den Fragen oben - so ein:]]=0,I154,Table1[[#This Row],[Ich schätze mich - abweichend von den Fragen oben - so ein:]])</f>
        <v>#VALUE!</v>
      </c>
      <c r="K154" s="26" t="e">
        <f aca="false">I154-J154</f>
        <v>#VALUE!</v>
      </c>
      <c r="M154" s="22" t="e">
        <f aca="false">IF(L154-J154=0,"gar nicht",IF(L154-J154&lt;0,CONCATENATE("zu Ihren Ungunsten ",(L154-J154)," Pkt."),CONCATENATE("zu Ihren Gunsten ",ABS(L154-J154), " Pkt.")))</f>
        <v>#VALUE!</v>
      </c>
      <c r="N154" s="24" t="e">
        <f aca="false">IF(K154=0, "", CONCATENATE("Davon abweichend sehen Sie sich selbst bei ", J154, " Pkt."))</f>
        <v>#VALUE!</v>
      </c>
    </row>
    <row r="155" customFormat="false" ht="15" hidden="false" customHeight="false" outlineLevel="0" collapsed="false">
      <c r="A155" s="1" t="n">
        <f aca="false">Rohdaten!E155</f>
        <v>0</v>
      </c>
      <c r="B155" s="3" t="e">
        <f aca="false">VLOOKUP(Table1[[#This Row],[Qualität meiner Beiträge (auch schriftlich) (50 %)]],Tabelle2!$A$1:$B$5,2,FALSE())</f>
        <v>#VALUE!</v>
      </c>
      <c r="C155" s="4" t="e">
        <f aca="false">B155*$C$1</f>
        <v>#VALUE!</v>
      </c>
      <c r="D155" s="3" t="e">
        <f aca="false">VLOOKUP(Table1[[#This Row],[Quantität meiner Beiträge (auch schriftlich) (50 %)]],Tabelle2!$A$8:$B$12,2,FALSE())</f>
        <v>#VALUE!</v>
      </c>
      <c r="E155" s="4" t="e">
        <f aca="false">D155*$E$1</f>
        <v>#VALUE!</v>
      </c>
      <c r="F155" s="3" t="e">
        <f aca="false">VLOOKUP(Table1[[#This Row],[Einzel-, Partner- und Gruppenarbeiten (30 %)2]],Tabelle2!$A$15:$B$19,2,FALSE())</f>
        <v>#VALUE!</v>
      </c>
      <c r="G155" s="4" t="e">
        <f aca="false">F155*$G$1</f>
        <v>#VALUE!</v>
      </c>
      <c r="H155" s="5" t="e">
        <f aca="false">C155+E155+G155</f>
        <v>#VALUE!</v>
      </c>
      <c r="I155" s="6" t="e">
        <f aca="false">VLOOKUP(H155,Tabelle2!$A$23:$B$38,2,TRUE())</f>
        <v>#VALUE!</v>
      </c>
      <c r="J155" s="25" t="e">
        <f aca="false">IF(Table1[[#This Row],[Ich schätze mich - abweichend von den Fragen oben - so ein:]]=0,I155,Table1[[#This Row],[Ich schätze mich - abweichend von den Fragen oben - so ein:]])</f>
        <v>#VALUE!</v>
      </c>
      <c r="K155" s="26" t="e">
        <f aca="false">I155-J155</f>
        <v>#VALUE!</v>
      </c>
      <c r="M155" s="22" t="e">
        <f aca="false">IF(L155-J155=0,"gar nicht",IF(L155-J155&lt;0,CONCATENATE("zu Ihren Ungunsten ",(L155-J155)," Pkt."),CONCATENATE("zu Ihren Gunsten ",ABS(L155-J155), " Pkt.")))</f>
        <v>#VALUE!</v>
      </c>
      <c r="N155" s="24" t="e">
        <f aca="false">IF(K155=0, "", CONCATENATE("Davon abweichend sehen Sie sich selbst bei ", J155, " Pkt."))</f>
        <v>#VALUE!</v>
      </c>
    </row>
    <row r="156" customFormat="false" ht="15" hidden="false" customHeight="false" outlineLevel="0" collapsed="false">
      <c r="A156" s="1" t="n">
        <f aca="false">Rohdaten!E156</f>
        <v>0</v>
      </c>
      <c r="B156" s="3" t="e">
        <f aca="false">VLOOKUP(Table1[[#This Row],[Qualität meiner Beiträge (auch schriftlich) (50 %)]],Tabelle2!$A$1:$B$5,2,FALSE())</f>
        <v>#VALUE!</v>
      </c>
      <c r="C156" s="4" t="e">
        <f aca="false">B156*$C$1</f>
        <v>#VALUE!</v>
      </c>
      <c r="D156" s="3" t="e">
        <f aca="false">VLOOKUP(Table1[[#This Row],[Quantität meiner Beiträge (auch schriftlich) (50 %)]],Tabelle2!$A$8:$B$12,2,FALSE())</f>
        <v>#VALUE!</v>
      </c>
      <c r="E156" s="4" t="e">
        <f aca="false">D156*$E$1</f>
        <v>#VALUE!</v>
      </c>
      <c r="F156" s="3" t="e">
        <f aca="false">VLOOKUP(Table1[[#This Row],[Einzel-, Partner- und Gruppenarbeiten (30 %)2]],Tabelle2!$A$15:$B$19,2,FALSE())</f>
        <v>#VALUE!</v>
      </c>
      <c r="G156" s="4" t="e">
        <f aca="false">F156*$G$1</f>
        <v>#VALUE!</v>
      </c>
      <c r="H156" s="5" t="e">
        <f aca="false">C156+E156+G156</f>
        <v>#VALUE!</v>
      </c>
      <c r="I156" s="6" t="e">
        <f aca="false">VLOOKUP(H156,Tabelle2!$A$23:$B$38,2,TRUE())</f>
        <v>#VALUE!</v>
      </c>
      <c r="J156" s="25" t="e">
        <f aca="false">IF(Table1[[#This Row],[Ich schätze mich - abweichend von den Fragen oben - so ein:]]=0,I156,Table1[[#This Row],[Ich schätze mich - abweichend von den Fragen oben - so ein:]])</f>
        <v>#VALUE!</v>
      </c>
      <c r="K156" s="26" t="e">
        <f aca="false">I156-J156</f>
        <v>#VALUE!</v>
      </c>
      <c r="M156" s="22" t="e">
        <f aca="false">IF(L156-J156=0,"gar nicht",IF(L156-J156&lt;0,CONCATENATE("zu Ihren Ungunsten ",(L156-J156)," Pkt."),CONCATENATE("zu Ihren Gunsten ",ABS(L156-J156), " Pkt.")))</f>
        <v>#VALUE!</v>
      </c>
      <c r="N156" s="24" t="e">
        <f aca="false">IF(K156=0, "", CONCATENATE("Davon abweichend sehen Sie sich selbst bei ", J156, " Pkt."))</f>
        <v>#VALUE!</v>
      </c>
    </row>
    <row r="157" customFormat="false" ht="15" hidden="false" customHeight="false" outlineLevel="0" collapsed="false">
      <c r="A157" s="1" t="n">
        <f aca="false">Rohdaten!E157</f>
        <v>0</v>
      </c>
      <c r="B157" s="3" t="e">
        <f aca="false">VLOOKUP(Table1[[#This Row],[Qualität meiner Beiträge (auch schriftlich) (50 %)]],Tabelle2!$A$1:$B$5,2,FALSE())</f>
        <v>#VALUE!</v>
      </c>
      <c r="C157" s="4" t="e">
        <f aca="false">B157*$C$1</f>
        <v>#VALUE!</v>
      </c>
      <c r="D157" s="3" t="e">
        <f aca="false">VLOOKUP(Table1[[#This Row],[Quantität meiner Beiträge (auch schriftlich) (50 %)]],Tabelle2!$A$8:$B$12,2,FALSE())</f>
        <v>#VALUE!</v>
      </c>
      <c r="E157" s="4" t="e">
        <f aca="false">D157*$E$1</f>
        <v>#VALUE!</v>
      </c>
      <c r="F157" s="3" t="e">
        <f aca="false">VLOOKUP(Table1[[#This Row],[Einzel-, Partner- und Gruppenarbeiten (30 %)2]],Tabelle2!$A$15:$B$19,2,FALSE())</f>
        <v>#VALUE!</v>
      </c>
      <c r="G157" s="4" t="e">
        <f aca="false">F157*$G$1</f>
        <v>#VALUE!</v>
      </c>
      <c r="H157" s="5" t="e">
        <f aca="false">C157+E157+G157</f>
        <v>#VALUE!</v>
      </c>
      <c r="I157" s="6" t="e">
        <f aca="false">VLOOKUP(H157,Tabelle2!$A$23:$B$38,2,TRUE())</f>
        <v>#VALUE!</v>
      </c>
      <c r="J157" s="25" t="e">
        <f aca="false">IF(Table1[[#This Row],[Ich schätze mich - abweichend von den Fragen oben - so ein:]]=0,I157,Table1[[#This Row],[Ich schätze mich - abweichend von den Fragen oben - so ein:]])</f>
        <v>#VALUE!</v>
      </c>
      <c r="K157" s="26" t="e">
        <f aca="false">I157-J157</f>
        <v>#VALUE!</v>
      </c>
      <c r="M157" s="22" t="e">
        <f aca="false">IF(L157-J157=0,"gar nicht",IF(L157-J157&lt;0,CONCATENATE("zu Ihren Ungunsten ",(L157-J157)," Pkt."),CONCATENATE("zu Ihren Gunsten ",ABS(L157-J157), " Pkt.")))</f>
        <v>#VALUE!</v>
      </c>
      <c r="N157" s="24" t="e">
        <f aca="false">IF(K157=0, "", CONCATENATE("Davon abweichend sehen Sie sich selbst bei ", J157, " Pkt."))</f>
        <v>#VALUE!</v>
      </c>
    </row>
    <row r="158" customFormat="false" ht="15" hidden="false" customHeight="false" outlineLevel="0" collapsed="false">
      <c r="A158" s="1" t="n">
        <f aca="false">Rohdaten!E158</f>
        <v>0</v>
      </c>
      <c r="B158" s="3" t="e">
        <f aca="false">VLOOKUP(Table1[[#This Row],[Qualität meiner Beiträge (auch schriftlich) (50 %)]],Tabelle2!$A$1:$B$5,2,FALSE())</f>
        <v>#VALUE!</v>
      </c>
      <c r="C158" s="4" t="e">
        <f aca="false">B158*$C$1</f>
        <v>#VALUE!</v>
      </c>
      <c r="D158" s="3" t="e">
        <f aca="false">VLOOKUP(Table1[[#This Row],[Quantität meiner Beiträge (auch schriftlich) (50 %)]],Tabelle2!$A$8:$B$12,2,FALSE())</f>
        <v>#VALUE!</v>
      </c>
      <c r="E158" s="4" t="e">
        <f aca="false">D158*$E$1</f>
        <v>#VALUE!</v>
      </c>
      <c r="F158" s="3" t="e">
        <f aca="false">VLOOKUP(Table1[[#This Row],[Einzel-, Partner- und Gruppenarbeiten (30 %)2]],Tabelle2!$A$15:$B$19,2,FALSE())</f>
        <v>#VALUE!</v>
      </c>
      <c r="G158" s="4" t="e">
        <f aca="false">F158*$G$1</f>
        <v>#VALUE!</v>
      </c>
      <c r="H158" s="5" t="e">
        <f aca="false">C158+E158+G158</f>
        <v>#VALUE!</v>
      </c>
      <c r="I158" s="6" t="e">
        <f aca="false">VLOOKUP(H158,Tabelle2!$A$23:$B$38,2,TRUE())</f>
        <v>#VALUE!</v>
      </c>
      <c r="J158" s="25" t="e">
        <f aca="false">IF(Table1[[#This Row],[Ich schätze mich - abweichend von den Fragen oben - so ein:]]=0,I158,Table1[[#This Row],[Ich schätze mich - abweichend von den Fragen oben - so ein:]])</f>
        <v>#VALUE!</v>
      </c>
      <c r="K158" s="26" t="e">
        <f aca="false">I158-J158</f>
        <v>#VALUE!</v>
      </c>
      <c r="M158" s="22" t="e">
        <f aca="false">IF(L158-J158=0,"gar nicht",IF(L158-J158&lt;0,CONCATENATE("zu Ihren Ungunsten ",(L158-J158)," Pkt."),CONCATENATE("zu Ihren Gunsten ",ABS(L158-J158), " Pkt.")))</f>
        <v>#VALUE!</v>
      </c>
      <c r="N158" s="24" t="e">
        <f aca="false">IF(K158=0, "", CONCATENATE("Davon abweichend sehen Sie sich selbst bei ", J158, " Pkt."))</f>
        <v>#VALUE!</v>
      </c>
    </row>
    <row r="159" customFormat="false" ht="15" hidden="false" customHeight="false" outlineLevel="0" collapsed="false">
      <c r="A159" s="1" t="n">
        <f aca="false">Rohdaten!E159</f>
        <v>0</v>
      </c>
      <c r="B159" s="3" t="e">
        <f aca="false">VLOOKUP(Table1[[#This Row],[Qualität meiner Beiträge (auch schriftlich) (50 %)]],Tabelle2!$A$1:$B$5,2,FALSE())</f>
        <v>#VALUE!</v>
      </c>
      <c r="C159" s="4" t="e">
        <f aca="false">B159*$C$1</f>
        <v>#VALUE!</v>
      </c>
      <c r="D159" s="3" t="e">
        <f aca="false">VLOOKUP(Table1[[#This Row],[Quantität meiner Beiträge (auch schriftlich) (50 %)]],Tabelle2!$A$8:$B$12,2,FALSE())</f>
        <v>#VALUE!</v>
      </c>
      <c r="E159" s="4" t="e">
        <f aca="false">D159*$E$1</f>
        <v>#VALUE!</v>
      </c>
      <c r="F159" s="3" t="e">
        <f aca="false">VLOOKUP(Table1[[#This Row],[Einzel-, Partner- und Gruppenarbeiten (30 %)2]],Tabelle2!$A$15:$B$19,2,FALSE())</f>
        <v>#VALUE!</v>
      </c>
      <c r="G159" s="4" t="e">
        <f aca="false">F159*$G$1</f>
        <v>#VALUE!</v>
      </c>
      <c r="H159" s="5" t="e">
        <f aca="false">C159+E159+G159</f>
        <v>#VALUE!</v>
      </c>
      <c r="I159" s="6" t="e">
        <f aca="false">VLOOKUP(H159,Tabelle2!$A$23:$B$38,2,TRUE())</f>
        <v>#VALUE!</v>
      </c>
      <c r="J159" s="25" t="e">
        <f aca="false">IF(Table1[[#This Row],[Ich schätze mich - abweichend von den Fragen oben - so ein:]]=0,I159,Table1[[#This Row],[Ich schätze mich - abweichend von den Fragen oben - so ein:]])</f>
        <v>#VALUE!</v>
      </c>
      <c r="K159" s="26" t="e">
        <f aca="false">I159-J159</f>
        <v>#VALUE!</v>
      </c>
      <c r="M159" s="22" t="e">
        <f aca="false">IF(L159-J159=0,"gar nicht",IF(L159-J159&lt;0,CONCATENATE("zu Ihren Ungunsten ",(L159-J159)," Pkt."),CONCATENATE("zu Ihren Gunsten ",ABS(L159-J159), " Pkt.")))</f>
        <v>#VALUE!</v>
      </c>
      <c r="N159" s="24" t="e">
        <f aca="false">IF(K159=0, "", CONCATENATE("Davon abweichend sehen Sie sich selbst bei ", J159, " Pkt."))</f>
        <v>#VALUE!</v>
      </c>
    </row>
    <row r="160" customFormat="false" ht="15" hidden="false" customHeight="false" outlineLevel="0" collapsed="false">
      <c r="A160" s="1" t="n">
        <f aca="false">Rohdaten!E160</f>
        <v>0</v>
      </c>
      <c r="B160" s="3" t="e">
        <f aca="false">VLOOKUP(Table1[[#This Row],[Qualität meiner Beiträge (auch schriftlich) (50 %)]],Tabelle2!$A$1:$B$5,2,FALSE())</f>
        <v>#VALUE!</v>
      </c>
      <c r="C160" s="4" t="e">
        <f aca="false">B160*$C$1</f>
        <v>#VALUE!</v>
      </c>
      <c r="D160" s="3" t="e">
        <f aca="false">VLOOKUP(Table1[[#This Row],[Quantität meiner Beiträge (auch schriftlich) (50 %)]],Tabelle2!$A$8:$B$12,2,FALSE())</f>
        <v>#VALUE!</v>
      </c>
      <c r="E160" s="4" t="e">
        <f aca="false">D160*$E$1</f>
        <v>#VALUE!</v>
      </c>
      <c r="F160" s="3" t="e">
        <f aca="false">VLOOKUP(Table1[[#This Row],[Einzel-, Partner- und Gruppenarbeiten (30 %)2]],Tabelle2!$A$15:$B$19,2,FALSE())</f>
        <v>#VALUE!</v>
      </c>
      <c r="G160" s="4" t="e">
        <f aca="false">F160*$G$1</f>
        <v>#VALUE!</v>
      </c>
      <c r="H160" s="5" t="e">
        <f aca="false">C160+E160+G160</f>
        <v>#VALUE!</v>
      </c>
      <c r="I160" s="6" t="e">
        <f aca="false">VLOOKUP(H160,Tabelle2!$A$23:$B$38,2,TRUE())</f>
        <v>#VALUE!</v>
      </c>
      <c r="J160" s="25" t="e">
        <f aca="false">IF(Table1[[#This Row],[Ich schätze mich - abweichend von den Fragen oben - so ein:]]=0,I160,Table1[[#This Row],[Ich schätze mich - abweichend von den Fragen oben - so ein:]])</f>
        <v>#VALUE!</v>
      </c>
      <c r="K160" s="26" t="e">
        <f aca="false">I160-J160</f>
        <v>#VALUE!</v>
      </c>
      <c r="M160" s="22" t="e">
        <f aca="false">IF(L160-J160=0,"gar nicht",IF(L160-J160&lt;0,CONCATENATE("zu Ihren Ungunsten ",(L160-J160)," Pkt."),CONCATENATE("zu Ihren Gunsten ",ABS(L160-J160), " Pkt.")))</f>
        <v>#VALUE!</v>
      </c>
      <c r="N160" s="24" t="e">
        <f aca="false">IF(K160=0, "", CONCATENATE("Davon abweichend sehen Sie sich selbst bei ", J160, " Pkt."))</f>
        <v>#VALUE!</v>
      </c>
    </row>
    <row r="161" customFormat="false" ht="15" hidden="false" customHeight="false" outlineLevel="0" collapsed="false">
      <c r="A161" s="1" t="n">
        <f aca="false">Rohdaten!E161</f>
        <v>0</v>
      </c>
      <c r="B161" s="3" t="e">
        <f aca="false">VLOOKUP(Table1[[#This Row],[Qualität meiner Beiträge (auch schriftlich) (50 %)]],Tabelle2!$A$1:$B$5,2,FALSE())</f>
        <v>#VALUE!</v>
      </c>
      <c r="C161" s="4" t="e">
        <f aca="false">B161*$C$1</f>
        <v>#VALUE!</v>
      </c>
      <c r="D161" s="3" t="e">
        <f aca="false">VLOOKUP(Table1[[#This Row],[Quantität meiner Beiträge (auch schriftlich) (50 %)]],Tabelle2!$A$8:$B$12,2,FALSE())</f>
        <v>#VALUE!</v>
      </c>
      <c r="E161" s="4" t="e">
        <f aca="false">D161*$E$1</f>
        <v>#VALUE!</v>
      </c>
      <c r="F161" s="3" t="e">
        <f aca="false">VLOOKUP(Table1[[#This Row],[Einzel-, Partner- und Gruppenarbeiten (30 %)2]],Tabelle2!$A$15:$B$19,2,FALSE())</f>
        <v>#VALUE!</v>
      </c>
      <c r="G161" s="4" t="e">
        <f aca="false">F161*$G$1</f>
        <v>#VALUE!</v>
      </c>
      <c r="H161" s="5" t="e">
        <f aca="false">C161+E161+G161</f>
        <v>#VALUE!</v>
      </c>
      <c r="I161" s="6" t="e">
        <f aca="false">VLOOKUP(H161,Tabelle2!$A$23:$B$38,2,TRUE())</f>
        <v>#VALUE!</v>
      </c>
      <c r="J161" s="25" t="e">
        <f aca="false">IF(Table1[[#This Row],[Ich schätze mich - abweichend von den Fragen oben - so ein:]]=0,I161,Table1[[#This Row],[Ich schätze mich - abweichend von den Fragen oben - so ein:]])</f>
        <v>#VALUE!</v>
      </c>
      <c r="K161" s="26" t="e">
        <f aca="false">I161-J161</f>
        <v>#VALUE!</v>
      </c>
      <c r="M161" s="22" t="e">
        <f aca="false">IF(L161-J161=0,"gar nicht",IF(L161-J161&lt;0,CONCATENATE("zu Ihren Ungunsten ",(L161-J161)," Pkt."),CONCATENATE("zu Ihren Gunsten ",ABS(L161-J161), " Pkt.")))</f>
        <v>#VALUE!</v>
      </c>
      <c r="N161" s="24" t="e">
        <f aca="false">IF(K161=0, "", CONCATENATE("Davon abweichend sehen Sie sich selbst bei ", J161, " Pkt."))</f>
        <v>#VALUE!</v>
      </c>
    </row>
    <row r="162" customFormat="false" ht="15" hidden="false" customHeight="false" outlineLevel="0" collapsed="false">
      <c r="A162" s="1" t="n">
        <f aca="false">Rohdaten!E162</f>
        <v>0</v>
      </c>
      <c r="B162" s="3" t="e">
        <f aca="false">VLOOKUP(Table1[[#This Row],[Qualität meiner Beiträge (auch schriftlich) (50 %)]],Tabelle2!$A$1:$B$5,2,FALSE())</f>
        <v>#VALUE!</v>
      </c>
      <c r="C162" s="4" t="e">
        <f aca="false">B162*$C$1</f>
        <v>#VALUE!</v>
      </c>
      <c r="D162" s="3" t="e">
        <f aca="false">VLOOKUP(Table1[[#This Row],[Quantität meiner Beiträge (auch schriftlich) (50 %)]],Tabelle2!$A$8:$B$12,2,FALSE())</f>
        <v>#VALUE!</v>
      </c>
      <c r="E162" s="4" t="e">
        <f aca="false">D162*$E$1</f>
        <v>#VALUE!</v>
      </c>
      <c r="F162" s="3" t="e">
        <f aca="false">VLOOKUP(Table1[[#This Row],[Einzel-, Partner- und Gruppenarbeiten (30 %)2]],Tabelle2!$A$15:$B$19,2,FALSE())</f>
        <v>#VALUE!</v>
      </c>
      <c r="G162" s="4" t="e">
        <f aca="false">F162*$G$1</f>
        <v>#VALUE!</v>
      </c>
      <c r="H162" s="5" t="e">
        <f aca="false">C162+E162+G162</f>
        <v>#VALUE!</v>
      </c>
      <c r="I162" s="6" t="e">
        <f aca="false">VLOOKUP(H162,Tabelle2!$A$23:$B$38,2,TRUE())</f>
        <v>#VALUE!</v>
      </c>
      <c r="J162" s="25" t="e">
        <f aca="false">IF(Table1[[#This Row],[Ich schätze mich - abweichend von den Fragen oben - so ein:]]=0,I162,Table1[[#This Row],[Ich schätze mich - abweichend von den Fragen oben - so ein:]])</f>
        <v>#VALUE!</v>
      </c>
      <c r="K162" s="26" t="e">
        <f aca="false">I162-J162</f>
        <v>#VALUE!</v>
      </c>
      <c r="M162" s="22" t="e">
        <f aca="false">IF(L162-J162=0,"gar nicht",IF(L162-J162&lt;0,CONCATENATE("zu Ihren Ungunsten ",(L162-J162)," Pkt."),CONCATENATE("zu Ihren Gunsten ",ABS(L162-J162), " Pkt.")))</f>
        <v>#VALUE!</v>
      </c>
      <c r="N162" s="24" t="e">
        <f aca="false">IF(K162=0, "", CONCATENATE("Davon abweichend sehen Sie sich selbst bei ", J162, " Pkt."))</f>
        <v>#VALUE!</v>
      </c>
    </row>
    <row r="163" customFormat="false" ht="15" hidden="false" customHeight="false" outlineLevel="0" collapsed="false">
      <c r="A163" s="1" t="n">
        <f aca="false">Rohdaten!E163</f>
        <v>0</v>
      </c>
      <c r="B163" s="3" t="e">
        <f aca="false">VLOOKUP(Table1[[#This Row],[Qualität meiner Beiträge (auch schriftlich) (50 %)]],Tabelle2!$A$1:$B$5,2,FALSE())</f>
        <v>#VALUE!</v>
      </c>
      <c r="C163" s="4" t="e">
        <f aca="false">B163*$C$1</f>
        <v>#VALUE!</v>
      </c>
      <c r="D163" s="3" t="e">
        <f aca="false">VLOOKUP(Table1[[#This Row],[Quantität meiner Beiträge (auch schriftlich) (50 %)]],Tabelle2!$A$8:$B$12,2,FALSE())</f>
        <v>#VALUE!</v>
      </c>
      <c r="E163" s="4" t="e">
        <f aca="false">D163*$E$1</f>
        <v>#VALUE!</v>
      </c>
      <c r="F163" s="3" t="e">
        <f aca="false">VLOOKUP(Table1[[#This Row],[Einzel-, Partner- und Gruppenarbeiten (30 %)2]],Tabelle2!$A$15:$B$19,2,FALSE())</f>
        <v>#VALUE!</v>
      </c>
      <c r="G163" s="4" t="e">
        <f aca="false">F163*$G$1</f>
        <v>#VALUE!</v>
      </c>
      <c r="H163" s="5" t="e">
        <f aca="false">C163+E163+G163</f>
        <v>#VALUE!</v>
      </c>
      <c r="I163" s="6" t="e">
        <f aca="false">VLOOKUP(H163,Tabelle2!$A$23:$B$38,2,TRUE())</f>
        <v>#VALUE!</v>
      </c>
      <c r="J163" s="25" t="e">
        <f aca="false">IF(Table1[[#This Row],[Ich schätze mich - abweichend von den Fragen oben - so ein:]]=0,I163,Table1[[#This Row],[Ich schätze mich - abweichend von den Fragen oben - so ein:]])</f>
        <v>#VALUE!</v>
      </c>
      <c r="K163" s="26" t="e">
        <f aca="false">I163-J163</f>
        <v>#VALUE!</v>
      </c>
      <c r="M163" s="22" t="e">
        <f aca="false">IF(L163-J163=0,"gar nicht",IF(L163-J163&lt;0,CONCATENATE("zu Ihren Ungunsten ",(L163-J163)," Pkt."),CONCATENATE("zu Ihren Gunsten ",ABS(L163-J163), " Pkt.")))</f>
        <v>#VALUE!</v>
      </c>
      <c r="N163" s="24" t="e">
        <f aca="false">IF(K163=0, "", CONCATENATE("Davon abweichend sehen Sie sich selbst bei ", J163, " Pkt."))</f>
        <v>#VALUE!</v>
      </c>
    </row>
    <row r="164" customFormat="false" ht="15" hidden="false" customHeight="false" outlineLevel="0" collapsed="false">
      <c r="A164" s="1" t="n">
        <f aca="false">Rohdaten!E164</f>
        <v>0</v>
      </c>
      <c r="B164" s="3" t="e">
        <f aca="false">VLOOKUP(Table1[[#This Row],[Qualität meiner Beiträge (auch schriftlich) (50 %)]],Tabelle2!$A$1:$B$5,2,FALSE())</f>
        <v>#VALUE!</v>
      </c>
      <c r="C164" s="4" t="e">
        <f aca="false">B164*$C$1</f>
        <v>#VALUE!</v>
      </c>
      <c r="D164" s="3" t="e">
        <f aca="false">VLOOKUP(Table1[[#This Row],[Quantität meiner Beiträge (auch schriftlich) (50 %)]],Tabelle2!$A$8:$B$12,2,FALSE())</f>
        <v>#VALUE!</v>
      </c>
      <c r="E164" s="4" t="e">
        <f aca="false">D164*$E$1</f>
        <v>#VALUE!</v>
      </c>
      <c r="F164" s="3" t="e">
        <f aca="false">VLOOKUP(Table1[[#This Row],[Einzel-, Partner- und Gruppenarbeiten (30 %)2]],Tabelle2!$A$15:$B$19,2,FALSE())</f>
        <v>#VALUE!</v>
      </c>
      <c r="G164" s="4" t="e">
        <f aca="false">F164*$G$1</f>
        <v>#VALUE!</v>
      </c>
      <c r="H164" s="5" t="e">
        <f aca="false">C164+E164+G164</f>
        <v>#VALUE!</v>
      </c>
      <c r="I164" s="6" t="e">
        <f aca="false">VLOOKUP(H164,Tabelle2!$A$23:$B$38,2,TRUE())</f>
        <v>#VALUE!</v>
      </c>
      <c r="J164" s="25" t="e">
        <f aca="false">IF(Table1[[#This Row],[Ich schätze mich - abweichend von den Fragen oben - so ein:]]=0,I164,Table1[[#This Row],[Ich schätze mich - abweichend von den Fragen oben - so ein:]])</f>
        <v>#VALUE!</v>
      </c>
      <c r="K164" s="26" t="e">
        <f aca="false">I164-J164</f>
        <v>#VALUE!</v>
      </c>
      <c r="M164" s="22" t="e">
        <f aca="false">IF(L164-J164=0,"gar nicht",IF(L164-J164&lt;0,CONCATENATE("zu Ihren Ungunsten ",(L164-J164)," Pkt."),CONCATENATE("zu Ihren Gunsten ",ABS(L164-J164), " Pkt.")))</f>
        <v>#VALUE!</v>
      </c>
      <c r="N164" s="24" t="e">
        <f aca="false">IF(K164=0, "", CONCATENATE("Davon abweichend sehen Sie sich selbst bei ", J164, " Pkt."))</f>
        <v>#VALUE!</v>
      </c>
    </row>
    <row r="165" customFormat="false" ht="15" hidden="false" customHeight="false" outlineLevel="0" collapsed="false">
      <c r="A165" s="1" t="n">
        <f aca="false">Rohdaten!E165</f>
        <v>0</v>
      </c>
      <c r="B165" s="3" t="e">
        <f aca="false">VLOOKUP(Table1[[#This Row],[Qualität meiner Beiträge (auch schriftlich) (50 %)]],Tabelle2!$A$1:$B$5,2,FALSE())</f>
        <v>#VALUE!</v>
      </c>
      <c r="C165" s="4" t="e">
        <f aca="false">B165*$C$1</f>
        <v>#VALUE!</v>
      </c>
      <c r="D165" s="3" t="e">
        <f aca="false">VLOOKUP(Table1[[#This Row],[Quantität meiner Beiträge (auch schriftlich) (50 %)]],Tabelle2!$A$8:$B$12,2,FALSE())</f>
        <v>#VALUE!</v>
      </c>
      <c r="E165" s="4" t="e">
        <f aca="false">D165*$E$1</f>
        <v>#VALUE!</v>
      </c>
      <c r="F165" s="3" t="e">
        <f aca="false">VLOOKUP(Table1[[#This Row],[Einzel-, Partner- und Gruppenarbeiten (30 %)2]],Tabelle2!$A$15:$B$19,2,FALSE())</f>
        <v>#VALUE!</v>
      </c>
      <c r="G165" s="4" t="e">
        <f aca="false">F165*$G$1</f>
        <v>#VALUE!</v>
      </c>
      <c r="H165" s="5" t="e">
        <f aca="false">C165+E165+G165</f>
        <v>#VALUE!</v>
      </c>
      <c r="I165" s="6" t="e">
        <f aca="false">VLOOKUP(H165,Tabelle2!$A$23:$B$38,2,TRUE())</f>
        <v>#VALUE!</v>
      </c>
      <c r="J165" s="25" t="e">
        <f aca="false">IF(Table1[[#This Row],[Ich schätze mich - abweichend von den Fragen oben - so ein:]]=0,I165,Table1[[#This Row],[Ich schätze mich - abweichend von den Fragen oben - so ein:]])</f>
        <v>#VALUE!</v>
      </c>
      <c r="K165" s="26" t="e">
        <f aca="false">I165-J165</f>
        <v>#VALUE!</v>
      </c>
      <c r="M165" s="22" t="e">
        <f aca="false">IF(L165-J165=0,"gar nicht",IF(L165-J165&lt;0,CONCATENATE("zu Ihren Ungunsten ",(L165-J165)," Pkt."),CONCATENATE("zu Ihren Gunsten ",ABS(L165-J165), " Pkt.")))</f>
        <v>#VALUE!</v>
      </c>
      <c r="N165" s="24" t="e">
        <f aca="false">IF(K165=0, "", CONCATENATE("Davon abweichend sehen Sie sich selbst bei ", J165, " Pkt."))</f>
        <v>#VALUE!</v>
      </c>
    </row>
    <row r="166" customFormat="false" ht="15" hidden="false" customHeight="false" outlineLevel="0" collapsed="false">
      <c r="A166" s="1" t="n">
        <f aca="false">Rohdaten!E166</f>
        <v>0</v>
      </c>
      <c r="B166" s="3" t="e">
        <f aca="false">VLOOKUP(Table1[[#This Row],[Qualität meiner Beiträge (auch schriftlich) (50 %)]],Tabelle2!$A$1:$B$5,2,FALSE())</f>
        <v>#VALUE!</v>
      </c>
      <c r="C166" s="4" t="e">
        <f aca="false">B166*$C$1</f>
        <v>#VALUE!</v>
      </c>
      <c r="D166" s="3" t="e">
        <f aca="false">VLOOKUP(Table1[[#This Row],[Quantität meiner Beiträge (auch schriftlich) (50 %)]],Tabelle2!$A$8:$B$12,2,FALSE())</f>
        <v>#VALUE!</v>
      </c>
      <c r="E166" s="4" t="e">
        <f aca="false">D166*$E$1</f>
        <v>#VALUE!</v>
      </c>
      <c r="F166" s="3" t="e">
        <f aca="false">VLOOKUP(Table1[[#This Row],[Einzel-, Partner- und Gruppenarbeiten (30 %)2]],Tabelle2!$A$15:$B$19,2,FALSE())</f>
        <v>#VALUE!</v>
      </c>
      <c r="G166" s="4" t="e">
        <f aca="false">F166*$G$1</f>
        <v>#VALUE!</v>
      </c>
      <c r="H166" s="5" t="e">
        <f aca="false">C166+E166+G166</f>
        <v>#VALUE!</v>
      </c>
      <c r="I166" s="6" t="e">
        <f aca="false">VLOOKUP(H166,Tabelle2!$A$23:$B$38,2,TRUE())</f>
        <v>#VALUE!</v>
      </c>
      <c r="J166" s="25" t="e">
        <f aca="false">IF(Table1[[#This Row],[Ich schätze mich - abweichend von den Fragen oben - so ein:]]=0,I166,Table1[[#This Row],[Ich schätze mich - abweichend von den Fragen oben - so ein:]])</f>
        <v>#VALUE!</v>
      </c>
      <c r="K166" s="26" t="e">
        <f aca="false">I166-J166</f>
        <v>#VALUE!</v>
      </c>
      <c r="M166" s="22" t="e">
        <f aca="false">IF(L166-J166=0,"gar nicht",IF(L166-J166&lt;0,CONCATENATE("zu Ihren Ungunsten ",(L166-J166)," Pkt."),CONCATENATE("zu Ihren Gunsten ",ABS(L166-J166), " Pkt.")))</f>
        <v>#VALUE!</v>
      </c>
      <c r="N166" s="24" t="e">
        <f aca="false">IF(K166=0, "", CONCATENATE("Davon abweichend sehen Sie sich selbst bei ", J166, " Pkt."))</f>
        <v>#VALUE!</v>
      </c>
    </row>
    <row r="167" customFormat="false" ht="15" hidden="false" customHeight="false" outlineLevel="0" collapsed="false">
      <c r="A167" s="1" t="n">
        <f aca="false">Rohdaten!E167</f>
        <v>0</v>
      </c>
      <c r="B167" s="3" t="e">
        <f aca="false">VLOOKUP(Table1[[#This Row],[Qualität meiner Beiträge (auch schriftlich) (50 %)]],Tabelle2!$A$1:$B$5,2,FALSE())</f>
        <v>#VALUE!</v>
      </c>
      <c r="C167" s="4" t="e">
        <f aca="false">B167*$C$1</f>
        <v>#VALUE!</v>
      </c>
      <c r="D167" s="3" t="e">
        <f aca="false">VLOOKUP(Table1[[#This Row],[Quantität meiner Beiträge (auch schriftlich) (50 %)]],Tabelle2!$A$8:$B$12,2,FALSE())</f>
        <v>#VALUE!</v>
      </c>
      <c r="E167" s="4" t="e">
        <f aca="false">D167*$E$1</f>
        <v>#VALUE!</v>
      </c>
      <c r="F167" s="3" t="e">
        <f aca="false">VLOOKUP(Table1[[#This Row],[Einzel-, Partner- und Gruppenarbeiten (30 %)2]],Tabelle2!$A$15:$B$19,2,FALSE())</f>
        <v>#VALUE!</v>
      </c>
      <c r="G167" s="4" t="e">
        <f aca="false">F167*$G$1</f>
        <v>#VALUE!</v>
      </c>
      <c r="H167" s="5" t="e">
        <f aca="false">C167+E167+G167</f>
        <v>#VALUE!</v>
      </c>
      <c r="I167" s="6" t="e">
        <f aca="false">VLOOKUP(H167,Tabelle2!$A$23:$B$38,2,TRUE())</f>
        <v>#VALUE!</v>
      </c>
      <c r="J167" s="25" t="e">
        <f aca="false">IF(Table1[[#This Row],[Ich schätze mich - abweichend von den Fragen oben - so ein:]]=0,I167,Table1[[#This Row],[Ich schätze mich - abweichend von den Fragen oben - so ein:]])</f>
        <v>#VALUE!</v>
      </c>
      <c r="K167" s="26" t="e">
        <f aca="false">I167-J167</f>
        <v>#VALUE!</v>
      </c>
      <c r="M167" s="22" t="e">
        <f aca="false">IF(L167-J167=0,"gar nicht",IF(L167-J167&lt;0,CONCATENATE("zu Ihren Ungunsten ",(L167-J167)," Pkt."),CONCATENATE("zu Ihren Gunsten ",ABS(L167-J167), " Pkt.")))</f>
        <v>#VALUE!</v>
      </c>
      <c r="N167" s="24" t="e">
        <f aca="false">IF(K167=0, "", CONCATENATE("Davon abweichend sehen Sie sich selbst bei ", J167, " Pkt."))</f>
        <v>#VALUE!</v>
      </c>
    </row>
    <row r="168" customFormat="false" ht="15" hidden="false" customHeight="false" outlineLevel="0" collapsed="false">
      <c r="A168" s="1" t="n">
        <f aca="false">Rohdaten!E168</f>
        <v>0</v>
      </c>
      <c r="B168" s="3" t="e">
        <f aca="false">VLOOKUP(Table1[[#This Row],[Qualität meiner Beiträge (auch schriftlich) (50 %)]],Tabelle2!$A$1:$B$5,2,FALSE())</f>
        <v>#VALUE!</v>
      </c>
      <c r="C168" s="4" t="e">
        <f aca="false">B168*$C$1</f>
        <v>#VALUE!</v>
      </c>
      <c r="D168" s="3" t="e">
        <f aca="false">VLOOKUP(Table1[[#This Row],[Quantität meiner Beiträge (auch schriftlich) (50 %)]],Tabelle2!$A$8:$B$12,2,FALSE())</f>
        <v>#VALUE!</v>
      </c>
      <c r="E168" s="4" t="e">
        <f aca="false">D168*$E$1</f>
        <v>#VALUE!</v>
      </c>
      <c r="F168" s="3" t="e">
        <f aca="false">VLOOKUP(Table1[[#This Row],[Einzel-, Partner- und Gruppenarbeiten (30 %)2]],Tabelle2!$A$15:$B$19,2,FALSE())</f>
        <v>#VALUE!</v>
      </c>
      <c r="G168" s="4" t="e">
        <f aca="false">F168*$G$1</f>
        <v>#VALUE!</v>
      </c>
      <c r="H168" s="5" t="e">
        <f aca="false">C168+E168+G168</f>
        <v>#VALUE!</v>
      </c>
      <c r="I168" s="6" t="e">
        <f aca="false">VLOOKUP(H168,Tabelle2!$A$23:$B$38,2,TRUE())</f>
        <v>#VALUE!</v>
      </c>
      <c r="J168" s="25" t="e">
        <f aca="false">IF(Table1[[#This Row],[Ich schätze mich - abweichend von den Fragen oben - so ein:]]=0,I168,Table1[[#This Row],[Ich schätze mich - abweichend von den Fragen oben - so ein:]])</f>
        <v>#VALUE!</v>
      </c>
      <c r="K168" s="26" t="e">
        <f aca="false">I168-J168</f>
        <v>#VALUE!</v>
      </c>
      <c r="M168" s="22" t="e">
        <f aca="false">IF(L168-J168=0,"gar nicht",IF(L168-J168&lt;0,CONCATENATE("zu Ihren Ungunsten ",(L168-J168)," Pkt."),CONCATENATE("zu Ihren Gunsten ",ABS(L168-J168), " Pkt.")))</f>
        <v>#VALUE!</v>
      </c>
      <c r="N168" s="24" t="e">
        <f aca="false">IF(K168=0, "", CONCATENATE("Davon abweichend sehen Sie sich selbst bei ", J168, " Pkt."))</f>
        <v>#VALUE!</v>
      </c>
    </row>
    <row r="169" customFormat="false" ht="15" hidden="false" customHeight="false" outlineLevel="0" collapsed="false">
      <c r="A169" s="1" t="n">
        <f aca="false">Rohdaten!E169</f>
        <v>0</v>
      </c>
      <c r="B169" s="3" t="e">
        <f aca="false">VLOOKUP(Table1[[#This Row],[Qualität meiner Beiträge (auch schriftlich) (50 %)]],Tabelle2!$A$1:$B$5,2,FALSE())</f>
        <v>#VALUE!</v>
      </c>
      <c r="C169" s="4" t="e">
        <f aca="false">B169*$C$1</f>
        <v>#VALUE!</v>
      </c>
      <c r="D169" s="3" t="e">
        <f aca="false">VLOOKUP(Table1[[#This Row],[Quantität meiner Beiträge (auch schriftlich) (50 %)]],Tabelle2!$A$8:$B$12,2,FALSE())</f>
        <v>#VALUE!</v>
      </c>
      <c r="E169" s="4" t="e">
        <f aca="false">D169*$E$1</f>
        <v>#VALUE!</v>
      </c>
      <c r="F169" s="3" t="e">
        <f aca="false">VLOOKUP(Table1[[#This Row],[Einzel-, Partner- und Gruppenarbeiten (30 %)2]],Tabelle2!$A$15:$B$19,2,FALSE())</f>
        <v>#VALUE!</v>
      </c>
      <c r="G169" s="4" t="e">
        <f aca="false">F169*$G$1</f>
        <v>#VALUE!</v>
      </c>
      <c r="H169" s="5" t="e">
        <f aca="false">C169+E169+G169</f>
        <v>#VALUE!</v>
      </c>
      <c r="I169" s="6" t="e">
        <f aca="false">VLOOKUP(H169,Tabelle2!$A$23:$B$38,2,TRUE())</f>
        <v>#VALUE!</v>
      </c>
      <c r="J169" s="25" t="e">
        <f aca="false">IF(Table1[[#This Row],[Ich schätze mich - abweichend von den Fragen oben - so ein:]]=0,I169,Table1[[#This Row],[Ich schätze mich - abweichend von den Fragen oben - so ein:]])</f>
        <v>#VALUE!</v>
      </c>
      <c r="K169" s="26" t="e">
        <f aca="false">I169-J169</f>
        <v>#VALUE!</v>
      </c>
      <c r="M169" s="22" t="e">
        <f aca="false">IF(L169-J169=0,"gar nicht",IF(L169-J169&lt;0,CONCATENATE("zu Ihren Ungunsten ",(L169-J169)," Pkt."),CONCATENATE("zu Ihren Gunsten ",ABS(L169-J169), " Pkt.")))</f>
        <v>#VALUE!</v>
      </c>
      <c r="N169" s="24" t="e">
        <f aca="false">IF(K169=0, "", CONCATENATE("Davon abweichend sehen Sie sich selbst bei ", J169, " Pkt."))</f>
        <v>#VALUE!</v>
      </c>
    </row>
    <row r="170" customFormat="false" ht="15" hidden="false" customHeight="false" outlineLevel="0" collapsed="false">
      <c r="A170" s="1" t="n">
        <f aca="false">Rohdaten!E170</f>
        <v>0</v>
      </c>
      <c r="B170" s="3" t="e">
        <f aca="false">VLOOKUP(Table1[[#This Row],[Qualität meiner Beiträge (auch schriftlich) (50 %)]],Tabelle2!$A$1:$B$5,2,FALSE())</f>
        <v>#VALUE!</v>
      </c>
      <c r="C170" s="4" t="e">
        <f aca="false">B170*$C$1</f>
        <v>#VALUE!</v>
      </c>
      <c r="D170" s="3" t="e">
        <f aca="false">VLOOKUP(Table1[[#This Row],[Quantität meiner Beiträge (auch schriftlich) (50 %)]],Tabelle2!$A$8:$B$12,2,FALSE())</f>
        <v>#VALUE!</v>
      </c>
      <c r="E170" s="4" t="e">
        <f aca="false">D170*$E$1</f>
        <v>#VALUE!</v>
      </c>
      <c r="F170" s="3" t="e">
        <f aca="false">VLOOKUP(Table1[[#This Row],[Einzel-, Partner- und Gruppenarbeiten (30 %)2]],Tabelle2!$A$15:$B$19,2,FALSE())</f>
        <v>#VALUE!</v>
      </c>
      <c r="G170" s="4" t="e">
        <f aca="false">F170*$G$1</f>
        <v>#VALUE!</v>
      </c>
      <c r="H170" s="5" t="e">
        <f aca="false">C170+E170+G170</f>
        <v>#VALUE!</v>
      </c>
      <c r="I170" s="6" t="e">
        <f aca="false">VLOOKUP(H170,Tabelle2!$A$23:$B$38,2,TRUE())</f>
        <v>#VALUE!</v>
      </c>
      <c r="J170" s="25" t="e">
        <f aca="false">IF(Table1[[#This Row],[Ich schätze mich - abweichend von den Fragen oben - so ein:]]=0,I170,Table1[[#This Row],[Ich schätze mich - abweichend von den Fragen oben - so ein:]])</f>
        <v>#VALUE!</v>
      </c>
      <c r="K170" s="26" t="e">
        <f aca="false">I170-J170</f>
        <v>#VALUE!</v>
      </c>
      <c r="M170" s="22" t="e">
        <f aca="false">IF(L170-J170=0,"gar nicht",IF(L170-J170&lt;0,CONCATENATE("zu Ihren Ungunsten ",(L170-J170)," Pkt."),CONCATENATE("zu Ihren Gunsten ",ABS(L170-J170), " Pkt.")))</f>
        <v>#VALUE!</v>
      </c>
      <c r="N170" s="24" t="e">
        <f aca="false">IF(K170=0, "", CONCATENATE("Davon abweichend sehen Sie sich selbst bei ", J170, " Pkt."))</f>
        <v>#VALUE!</v>
      </c>
    </row>
    <row r="171" customFormat="false" ht="15" hidden="false" customHeight="false" outlineLevel="0" collapsed="false">
      <c r="A171" s="1" t="n">
        <f aca="false">Rohdaten!E171</f>
        <v>0</v>
      </c>
      <c r="B171" s="3" t="e">
        <f aca="false">VLOOKUP(Table1[[#This Row],[Qualität meiner Beiträge (auch schriftlich) (50 %)]],Tabelle2!$A$1:$B$5,2,FALSE())</f>
        <v>#VALUE!</v>
      </c>
      <c r="C171" s="4" t="e">
        <f aca="false">B171*$C$1</f>
        <v>#VALUE!</v>
      </c>
      <c r="D171" s="3" t="e">
        <f aca="false">VLOOKUP(Table1[[#This Row],[Quantität meiner Beiträge (auch schriftlich) (50 %)]],Tabelle2!$A$8:$B$12,2,FALSE())</f>
        <v>#VALUE!</v>
      </c>
      <c r="E171" s="4" t="e">
        <f aca="false">D171*$E$1</f>
        <v>#VALUE!</v>
      </c>
      <c r="F171" s="3" t="e">
        <f aca="false">VLOOKUP(Table1[[#This Row],[Einzel-, Partner- und Gruppenarbeiten (30 %)2]],Tabelle2!$A$15:$B$19,2,FALSE())</f>
        <v>#VALUE!</v>
      </c>
      <c r="G171" s="4" t="e">
        <f aca="false">F171*$G$1</f>
        <v>#VALUE!</v>
      </c>
      <c r="H171" s="5" t="e">
        <f aca="false">C171+E171+G171</f>
        <v>#VALUE!</v>
      </c>
      <c r="I171" s="6" t="e">
        <f aca="false">VLOOKUP(H171,Tabelle2!$A$23:$B$38,2,TRUE())</f>
        <v>#VALUE!</v>
      </c>
      <c r="J171" s="25" t="e">
        <f aca="false">IF(Table1[[#This Row],[Ich schätze mich - abweichend von den Fragen oben - so ein:]]=0,I171,Table1[[#This Row],[Ich schätze mich - abweichend von den Fragen oben - so ein:]])</f>
        <v>#VALUE!</v>
      </c>
      <c r="K171" s="26" t="e">
        <f aca="false">I171-J171</f>
        <v>#VALUE!</v>
      </c>
      <c r="M171" s="22" t="e">
        <f aca="false">IF(L171-J171=0,"gar nicht",IF(L171-J171&lt;0,CONCATENATE("zu Ihren Ungunsten ",(L171-J171)," Pkt."),CONCATENATE("zu Ihren Gunsten ",ABS(L171-J171), " Pkt.")))</f>
        <v>#VALUE!</v>
      </c>
      <c r="N171" s="24" t="e">
        <f aca="false">IF(K171=0, "", CONCATENATE("Davon abweichend sehen Sie sich selbst bei ", J171, " Pkt."))</f>
        <v>#VALUE!</v>
      </c>
    </row>
    <row r="172" customFormat="false" ht="15" hidden="false" customHeight="false" outlineLevel="0" collapsed="false">
      <c r="A172" s="1" t="n">
        <f aca="false">Rohdaten!E172</f>
        <v>0</v>
      </c>
      <c r="B172" s="3" t="e">
        <f aca="false">VLOOKUP(Table1[[#This Row],[Qualität meiner Beiträge (auch schriftlich) (50 %)]],Tabelle2!$A$1:$B$5,2,FALSE())</f>
        <v>#VALUE!</v>
      </c>
      <c r="C172" s="4" t="e">
        <f aca="false">B172*$C$1</f>
        <v>#VALUE!</v>
      </c>
      <c r="D172" s="3" t="e">
        <f aca="false">VLOOKUP(Table1[[#This Row],[Quantität meiner Beiträge (auch schriftlich) (50 %)]],Tabelle2!$A$8:$B$12,2,FALSE())</f>
        <v>#VALUE!</v>
      </c>
      <c r="E172" s="4" t="e">
        <f aca="false">D172*$E$1</f>
        <v>#VALUE!</v>
      </c>
      <c r="F172" s="3" t="e">
        <f aca="false">VLOOKUP(Table1[[#This Row],[Einzel-, Partner- und Gruppenarbeiten (30 %)2]],Tabelle2!$A$15:$B$19,2,FALSE())</f>
        <v>#VALUE!</v>
      </c>
      <c r="G172" s="4" t="e">
        <f aca="false">F172*$G$1</f>
        <v>#VALUE!</v>
      </c>
      <c r="H172" s="5" t="e">
        <f aca="false">C172+E172+G172</f>
        <v>#VALUE!</v>
      </c>
      <c r="I172" s="6" t="e">
        <f aca="false">VLOOKUP(H172,Tabelle2!$A$23:$B$38,2,TRUE())</f>
        <v>#VALUE!</v>
      </c>
      <c r="J172" s="25" t="e">
        <f aca="false">IF(Table1[[#This Row],[Ich schätze mich - abweichend von den Fragen oben - so ein:]]=0,I172,Table1[[#This Row],[Ich schätze mich - abweichend von den Fragen oben - so ein:]])</f>
        <v>#VALUE!</v>
      </c>
      <c r="K172" s="26" t="e">
        <f aca="false">I172-J172</f>
        <v>#VALUE!</v>
      </c>
      <c r="M172" s="22" t="e">
        <f aca="false">IF(L172-J172=0,"gar nicht",IF(L172-J172&lt;0,CONCATENATE("zu Ihren Ungunsten ",(L172-J172)," Pkt."),CONCATENATE("zu Ihren Gunsten ",ABS(L172-J172), " Pkt.")))</f>
        <v>#VALUE!</v>
      </c>
      <c r="N172" s="24" t="e">
        <f aca="false">IF(K172=0, "", CONCATENATE("Davon abweichend sehen Sie sich selbst bei ", J172, " Pkt."))</f>
        <v>#VALUE!</v>
      </c>
    </row>
    <row r="173" customFormat="false" ht="15" hidden="false" customHeight="false" outlineLevel="0" collapsed="false">
      <c r="A173" s="1" t="n">
        <f aca="false">Rohdaten!E173</f>
        <v>0</v>
      </c>
      <c r="B173" s="3" t="e">
        <f aca="false">VLOOKUP(Table1[[#This Row],[Qualität meiner Beiträge (auch schriftlich) (50 %)]],Tabelle2!$A$1:$B$5,2,FALSE())</f>
        <v>#VALUE!</v>
      </c>
      <c r="C173" s="4" t="e">
        <f aca="false">B173*$C$1</f>
        <v>#VALUE!</v>
      </c>
      <c r="D173" s="3" t="e">
        <f aca="false">VLOOKUP(Table1[[#This Row],[Quantität meiner Beiträge (auch schriftlich) (50 %)]],Tabelle2!$A$8:$B$12,2,FALSE())</f>
        <v>#VALUE!</v>
      </c>
      <c r="E173" s="4" t="e">
        <f aca="false">D173*$E$1</f>
        <v>#VALUE!</v>
      </c>
      <c r="F173" s="3" t="e">
        <f aca="false">VLOOKUP(Table1[[#This Row],[Einzel-, Partner- und Gruppenarbeiten (30 %)2]],Tabelle2!$A$15:$B$19,2,FALSE())</f>
        <v>#VALUE!</v>
      </c>
      <c r="G173" s="4" t="e">
        <f aca="false">F173*$G$1</f>
        <v>#VALUE!</v>
      </c>
      <c r="H173" s="5" t="e">
        <f aca="false">C173+E173+G173</f>
        <v>#VALUE!</v>
      </c>
      <c r="I173" s="6" t="e">
        <f aca="false">VLOOKUP(H173,Tabelle2!$A$23:$B$38,2,TRUE())</f>
        <v>#VALUE!</v>
      </c>
      <c r="J173" s="25" t="e">
        <f aca="false">IF(Table1[[#This Row],[Ich schätze mich - abweichend von den Fragen oben - so ein:]]=0,I173,Table1[[#This Row],[Ich schätze mich - abweichend von den Fragen oben - so ein:]])</f>
        <v>#VALUE!</v>
      </c>
      <c r="K173" s="26" t="e">
        <f aca="false">I173-J173</f>
        <v>#VALUE!</v>
      </c>
      <c r="M173" s="22" t="e">
        <f aca="false">IF(L173-J173=0,"gar nicht",IF(L173-J173&lt;0,CONCATENATE("zu Ihren Ungunsten ",(L173-J173)," Pkt."),CONCATENATE("zu Ihren Gunsten ",ABS(L173-J173), " Pkt.")))</f>
        <v>#VALUE!</v>
      </c>
      <c r="N173" s="24" t="e">
        <f aca="false">IF(K173=0, "", CONCATENATE("Davon abweichend sehen Sie sich selbst bei ", J173, " Pkt."))</f>
        <v>#VALUE!</v>
      </c>
    </row>
    <row r="174" customFormat="false" ht="15" hidden="false" customHeight="false" outlineLevel="0" collapsed="false">
      <c r="A174" s="1" t="n">
        <f aca="false">Rohdaten!E174</f>
        <v>0</v>
      </c>
      <c r="B174" s="3" t="e">
        <f aca="false">VLOOKUP(Table1[[#This Row],[Qualität meiner Beiträge (auch schriftlich) (50 %)]],Tabelle2!$A$1:$B$5,2,FALSE())</f>
        <v>#VALUE!</v>
      </c>
      <c r="C174" s="4" t="e">
        <f aca="false">B174*$C$1</f>
        <v>#VALUE!</v>
      </c>
      <c r="D174" s="3" t="e">
        <f aca="false">VLOOKUP(Table1[[#This Row],[Quantität meiner Beiträge (auch schriftlich) (50 %)]],Tabelle2!$A$8:$B$12,2,FALSE())</f>
        <v>#VALUE!</v>
      </c>
      <c r="E174" s="4" t="e">
        <f aca="false">D174*$E$1</f>
        <v>#VALUE!</v>
      </c>
      <c r="F174" s="3" t="e">
        <f aca="false">VLOOKUP(Table1[[#This Row],[Einzel-, Partner- und Gruppenarbeiten (30 %)2]],Tabelle2!$A$15:$B$19,2,FALSE())</f>
        <v>#VALUE!</v>
      </c>
      <c r="G174" s="4" t="e">
        <f aca="false">F174*$G$1</f>
        <v>#VALUE!</v>
      </c>
      <c r="H174" s="5" t="e">
        <f aca="false">C174+E174+G174</f>
        <v>#VALUE!</v>
      </c>
      <c r="I174" s="6" t="e">
        <f aca="false">VLOOKUP(H174,Tabelle2!$A$23:$B$38,2,TRUE())</f>
        <v>#VALUE!</v>
      </c>
      <c r="J174" s="25" t="e">
        <f aca="false">IF(Table1[[#This Row],[Ich schätze mich - abweichend von den Fragen oben - so ein:]]=0,I174,Table1[[#This Row],[Ich schätze mich - abweichend von den Fragen oben - so ein:]])</f>
        <v>#VALUE!</v>
      </c>
      <c r="K174" s="26" t="e">
        <f aca="false">I174-J174</f>
        <v>#VALUE!</v>
      </c>
      <c r="M174" s="22" t="e">
        <f aca="false">IF(L174-J174=0,"gar nicht",IF(L174-J174&lt;0,CONCATENATE("zu Ihren Ungunsten ",(L174-J174)," Pkt."),CONCATENATE("zu Ihren Gunsten ",ABS(L174-J174), " Pkt.")))</f>
        <v>#VALUE!</v>
      </c>
      <c r="N174" s="24" t="e">
        <f aca="false">IF(K174=0, "", CONCATENATE("Davon abweichend sehen Sie sich selbst bei ", J174, " Pkt."))</f>
        <v>#VALUE!</v>
      </c>
    </row>
    <row r="175" customFormat="false" ht="15" hidden="false" customHeight="false" outlineLevel="0" collapsed="false">
      <c r="A175" s="1" t="n">
        <f aca="false">Rohdaten!E175</f>
        <v>0</v>
      </c>
      <c r="B175" s="3" t="e">
        <f aca="false">VLOOKUP(Table1[[#This Row],[Qualität meiner Beiträge (auch schriftlich) (50 %)]],Tabelle2!$A$1:$B$5,2,FALSE())</f>
        <v>#VALUE!</v>
      </c>
      <c r="C175" s="4" t="e">
        <f aca="false">B175*$C$1</f>
        <v>#VALUE!</v>
      </c>
      <c r="D175" s="3" t="e">
        <f aca="false">VLOOKUP(Table1[[#This Row],[Quantität meiner Beiträge (auch schriftlich) (50 %)]],Tabelle2!$A$8:$B$12,2,FALSE())</f>
        <v>#VALUE!</v>
      </c>
      <c r="E175" s="4" t="e">
        <f aca="false">D175*$E$1</f>
        <v>#VALUE!</v>
      </c>
      <c r="F175" s="3" t="e">
        <f aca="false">VLOOKUP(Table1[[#This Row],[Einzel-, Partner- und Gruppenarbeiten (30 %)2]],Tabelle2!$A$15:$B$19,2,FALSE())</f>
        <v>#VALUE!</v>
      </c>
      <c r="G175" s="4" t="e">
        <f aca="false">F175*$G$1</f>
        <v>#VALUE!</v>
      </c>
      <c r="H175" s="5" t="e">
        <f aca="false">C175+E175+G175</f>
        <v>#VALUE!</v>
      </c>
      <c r="I175" s="6" t="e">
        <f aca="false">VLOOKUP(H175,Tabelle2!$A$23:$B$38,2,TRUE())</f>
        <v>#VALUE!</v>
      </c>
      <c r="J175" s="25" t="e">
        <f aca="false">IF(Table1[[#This Row],[Ich schätze mich - abweichend von den Fragen oben - so ein:]]=0,I175,Table1[[#This Row],[Ich schätze mich - abweichend von den Fragen oben - so ein:]])</f>
        <v>#VALUE!</v>
      </c>
      <c r="K175" s="26" t="e">
        <f aca="false">I175-J175</f>
        <v>#VALUE!</v>
      </c>
      <c r="M175" s="22" t="e">
        <f aca="false">IF(L175-J175=0,"gar nicht",IF(L175-J175&lt;0,CONCATENATE("zu Ihren Ungunsten ",(L175-J175)," Pkt."),CONCATENATE("zu Ihren Gunsten ",ABS(L175-J175), " Pkt.")))</f>
        <v>#VALUE!</v>
      </c>
      <c r="N175" s="24" t="e">
        <f aca="false">IF(K175=0, "", CONCATENATE("Davon abweichend sehen Sie sich selbst bei ", J175, " Pkt."))</f>
        <v>#VALUE!</v>
      </c>
    </row>
    <row r="176" customFormat="false" ht="15" hidden="false" customHeight="false" outlineLevel="0" collapsed="false">
      <c r="A176" s="1" t="n">
        <f aca="false">Rohdaten!E176</f>
        <v>0</v>
      </c>
      <c r="B176" s="3" t="e">
        <f aca="false">VLOOKUP(Table1[[#This Row],[Qualität meiner Beiträge (auch schriftlich) (50 %)]],Tabelle2!$A$1:$B$5,2,FALSE())</f>
        <v>#VALUE!</v>
      </c>
      <c r="C176" s="4" t="e">
        <f aca="false">B176*$C$1</f>
        <v>#VALUE!</v>
      </c>
      <c r="D176" s="3" t="e">
        <f aca="false">VLOOKUP(Table1[[#This Row],[Quantität meiner Beiträge (auch schriftlich) (50 %)]],Tabelle2!$A$8:$B$12,2,FALSE())</f>
        <v>#VALUE!</v>
      </c>
      <c r="E176" s="4" t="e">
        <f aca="false">D176*$E$1</f>
        <v>#VALUE!</v>
      </c>
      <c r="F176" s="3" t="e">
        <f aca="false">VLOOKUP(Table1[[#This Row],[Einzel-, Partner- und Gruppenarbeiten (30 %)2]],Tabelle2!$A$15:$B$19,2,FALSE())</f>
        <v>#VALUE!</v>
      </c>
      <c r="G176" s="4" t="e">
        <f aca="false">F176*$G$1</f>
        <v>#VALUE!</v>
      </c>
      <c r="H176" s="5" t="e">
        <f aca="false">C176+E176+G176</f>
        <v>#VALUE!</v>
      </c>
      <c r="I176" s="6" t="e">
        <f aca="false">VLOOKUP(H176,Tabelle2!$A$23:$B$38,2,TRUE())</f>
        <v>#VALUE!</v>
      </c>
      <c r="J176" s="25" t="e">
        <f aca="false">IF(Table1[[#This Row],[Ich schätze mich - abweichend von den Fragen oben - so ein:]]=0,I176,Table1[[#This Row],[Ich schätze mich - abweichend von den Fragen oben - so ein:]])</f>
        <v>#VALUE!</v>
      </c>
      <c r="K176" s="26" t="e">
        <f aca="false">I176-J176</f>
        <v>#VALUE!</v>
      </c>
      <c r="M176" s="22" t="e">
        <f aca="false">IF(L176-J176=0,"gar nicht",IF(L176-J176&lt;0,CONCATENATE("zu Ihren Ungunsten ",(L176-J176)," Pkt."),CONCATENATE("zu Ihren Gunsten ",ABS(L176-J176), " Pkt.")))</f>
        <v>#VALUE!</v>
      </c>
      <c r="N176" s="24" t="e">
        <f aca="false">IF(K176=0, "", CONCATENATE("Davon abweichend sehen Sie sich selbst bei ", J176, " Pkt."))</f>
        <v>#VALUE!</v>
      </c>
    </row>
    <row r="177" customFormat="false" ht="15" hidden="false" customHeight="false" outlineLevel="0" collapsed="false">
      <c r="A177" s="1" t="n">
        <f aca="false">Rohdaten!E177</f>
        <v>0</v>
      </c>
      <c r="B177" s="3" t="e">
        <f aca="false">VLOOKUP(Table1[[#This Row],[Qualität meiner Beiträge (auch schriftlich) (50 %)]],Tabelle2!$A$1:$B$5,2,FALSE())</f>
        <v>#VALUE!</v>
      </c>
      <c r="C177" s="4" t="e">
        <f aca="false">B177*$C$1</f>
        <v>#VALUE!</v>
      </c>
      <c r="D177" s="3" t="e">
        <f aca="false">VLOOKUP(Table1[[#This Row],[Quantität meiner Beiträge (auch schriftlich) (50 %)]],Tabelle2!$A$8:$B$12,2,FALSE())</f>
        <v>#VALUE!</v>
      </c>
      <c r="E177" s="4" t="e">
        <f aca="false">D177*$E$1</f>
        <v>#VALUE!</v>
      </c>
      <c r="F177" s="3" t="e">
        <f aca="false">VLOOKUP(Table1[[#This Row],[Einzel-, Partner- und Gruppenarbeiten (30 %)2]],Tabelle2!$A$15:$B$19,2,FALSE())</f>
        <v>#VALUE!</v>
      </c>
      <c r="G177" s="4" t="e">
        <f aca="false">F177*$G$1</f>
        <v>#VALUE!</v>
      </c>
      <c r="H177" s="5" t="e">
        <f aca="false">C177+E177+G177</f>
        <v>#VALUE!</v>
      </c>
      <c r="I177" s="6" t="e">
        <f aca="false">VLOOKUP(H177,Tabelle2!$A$23:$B$38,2,TRUE())</f>
        <v>#VALUE!</v>
      </c>
      <c r="J177" s="25" t="e">
        <f aca="false">IF(Table1[[#This Row],[Ich schätze mich - abweichend von den Fragen oben - so ein:]]=0,I177,Table1[[#This Row],[Ich schätze mich - abweichend von den Fragen oben - so ein:]])</f>
        <v>#VALUE!</v>
      </c>
      <c r="K177" s="26" t="e">
        <f aca="false">I177-J177</f>
        <v>#VALUE!</v>
      </c>
      <c r="M177" s="22" t="e">
        <f aca="false">IF(L177-J177=0,"gar nicht",IF(L177-J177&lt;0,CONCATENATE("zu Ihren Ungunsten ",(L177-J177)," Pkt."),CONCATENATE("zu Ihren Gunsten ",ABS(L177-J177), " Pkt.")))</f>
        <v>#VALUE!</v>
      </c>
      <c r="N177" s="24" t="e">
        <f aca="false">IF(K177=0, "", CONCATENATE("Davon abweichend sehen Sie sich selbst bei ", J177, " Pkt."))</f>
        <v>#VALUE!</v>
      </c>
    </row>
    <row r="178" customFormat="false" ht="15" hidden="false" customHeight="false" outlineLevel="0" collapsed="false">
      <c r="A178" s="1" t="n">
        <f aca="false">Rohdaten!E178</f>
        <v>0</v>
      </c>
      <c r="B178" s="3" t="e">
        <f aca="false">VLOOKUP(Table1[[#This Row],[Qualität meiner Beiträge (auch schriftlich) (50 %)]],Tabelle2!$A$1:$B$5,2,FALSE())</f>
        <v>#VALUE!</v>
      </c>
      <c r="C178" s="4" t="e">
        <f aca="false">B178*$C$1</f>
        <v>#VALUE!</v>
      </c>
      <c r="D178" s="3" t="e">
        <f aca="false">VLOOKUP(Table1[[#This Row],[Quantität meiner Beiträge (auch schriftlich) (50 %)]],Tabelle2!$A$8:$B$12,2,FALSE())</f>
        <v>#VALUE!</v>
      </c>
      <c r="E178" s="4" t="e">
        <f aca="false">D178*$E$1</f>
        <v>#VALUE!</v>
      </c>
      <c r="F178" s="3" t="e">
        <f aca="false">VLOOKUP(Table1[[#This Row],[Einzel-, Partner- und Gruppenarbeiten (30 %)2]],Tabelle2!$A$15:$B$19,2,FALSE())</f>
        <v>#VALUE!</v>
      </c>
      <c r="G178" s="4" t="e">
        <f aca="false">F178*$G$1</f>
        <v>#VALUE!</v>
      </c>
      <c r="H178" s="5" t="e">
        <f aca="false">C178+E178+G178</f>
        <v>#VALUE!</v>
      </c>
      <c r="I178" s="6" t="e">
        <f aca="false">VLOOKUP(H178,Tabelle2!$A$23:$B$38,2,TRUE())</f>
        <v>#VALUE!</v>
      </c>
      <c r="J178" s="25" t="e">
        <f aca="false">IF(Table1[[#This Row],[Ich schätze mich - abweichend von den Fragen oben - so ein:]]=0,I178,Table1[[#This Row],[Ich schätze mich - abweichend von den Fragen oben - so ein:]])</f>
        <v>#VALUE!</v>
      </c>
      <c r="K178" s="26" t="e">
        <f aca="false">I178-J178</f>
        <v>#VALUE!</v>
      </c>
      <c r="M178" s="22" t="e">
        <f aca="false">IF(L178-J178=0,"gar nicht",IF(L178-J178&lt;0,CONCATENATE("zu Ihren Ungunsten ",(L178-J178)," Pkt."),CONCATENATE("zu Ihren Gunsten ",ABS(L178-J178), " Pkt.")))</f>
        <v>#VALUE!</v>
      </c>
      <c r="N178" s="24" t="e">
        <f aca="false">IF(K178=0, "", CONCATENATE("Davon abweichend sehen Sie sich selbst bei ", J178, " Pkt."))</f>
        <v>#VALUE!</v>
      </c>
    </row>
    <row r="179" customFormat="false" ht="15" hidden="false" customHeight="false" outlineLevel="0" collapsed="false">
      <c r="A179" s="1" t="n">
        <f aca="false">Rohdaten!E179</f>
        <v>0</v>
      </c>
      <c r="B179" s="3" t="e">
        <f aca="false">VLOOKUP(Table1[[#This Row],[Qualität meiner Beiträge (auch schriftlich) (50 %)]],Tabelle2!$A$1:$B$5,2,FALSE())</f>
        <v>#VALUE!</v>
      </c>
      <c r="C179" s="4" t="e">
        <f aca="false">B179*$C$1</f>
        <v>#VALUE!</v>
      </c>
      <c r="D179" s="3" t="e">
        <f aca="false">VLOOKUP(Table1[[#This Row],[Quantität meiner Beiträge (auch schriftlich) (50 %)]],Tabelle2!$A$8:$B$12,2,FALSE())</f>
        <v>#VALUE!</v>
      </c>
      <c r="E179" s="4" t="e">
        <f aca="false">D179*$E$1</f>
        <v>#VALUE!</v>
      </c>
      <c r="F179" s="3" t="e">
        <f aca="false">VLOOKUP(Table1[[#This Row],[Einzel-, Partner- und Gruppenarbeiten (30 %)2]],Tabelle2!$A$15:$B$19,2,FALSE())</f>
        <v>#VALUE!</v>
      </c>
      <c r="G179" s="4" t="e">
        <f aca="false">F179*$G$1</f>
        <v>#VALUE!</v>
      </c>
      <c r="H179" s="5" t="e">
        <f aca="false">C179+E179+G179</f>
        <v>#VALUE!</v>
      </c>
      <c r="I179" s="6" t="e">
        <f aca="false">VLOOKUP(H179,Tabelle2!$A$23:$B$38,2,TRUE())</f>
        <v>#VALUE!</v>
      </c>
      <c r="J179" s="25" t="e">
        <f aca="false">IF(Table1[[#This Row],[Ich schätze mich - abweichend von den Fragen oben - so ein:]]=0,I179,Table1[[#This Row],[Ich schätze mich - abweichend von den Fragen oben - so ein:]])</f>
        <v>#VALUE!</v>
      </c>
      <c r="K179" s="26" t="e">
        <f aca="false">I179-J179</f>
        <v>#VALUE!</v>
      </c>
      <c r="M179" s="22" t="e">
        <f aca="false">IF(L179-J179=0,"gar nicht",IF(L179-J179&lt;0,CONCATENATE("zu Ihren Ungunsten ",(L179-J179)," Pkt."),CONCATENATE("zu Ihren Gunsten ",ABS(L179-J179), " Pkt.")))</f>
        <v>#VALUE!</v>
      </c>
      <c r="N179" s="24" t="e">
        <f aca="false">IF(K179=0, "", CONCATENATE("Davon abweichend sehen Sie sich selbst bei ", J179, " Pkt."))</f>
        <v>#VALUE!</v>
      </c>
    </row>
    <row r="180" customFormat="false" ht="15" hidden="false" customHeight="false" outlineLevel="0" collapsed="false">
      <c r="A180" s="1" t="n">
        <f aca="false">Rohdaten!E180</f>
        <v>0</v>
      </c>
      <c r="B180" s="3" t="e">
        <f aca="false">VLOOKUP(Table1[[#This Row],[Qualität meiner Beiträge (auch schriftlich) (50 %)]],Tabelle2!$A$1:$B$5,2,FALSE())</f>
        <v>#VALUE!</v>
      </c>
      <c r="C180" s="4" t="e">
        <f aca="false">B180*$C$1</f>
        <v>#VALUE!</v>
      </c>
      <c r="D180" s="3" t="e">
        <f aca="false">VLOOKUP(Table1[[#This Row],[Quantität meiner Beiträge (auch schriftlich) (50 %)]],Tabelle2!$A$8:$B$12,2,FALSE())</f>
        <v>#VALUE!</v>
      </c>
      <c r="E180" s="4" t="e">
        <f aca="false">D180*$E$1</f>
        <v>#VALUE!</v>
      </c>
      <c r="F180" s="3" t="e">
        <f aca="false">VLOOKUP(Table1[[#This Row],[Einzel-, Partner- und Gruppenarbeiten (30 %)2]],Tabelle2!$A$15:$B$19,2,FALSE())</f>
        <v>#VALUE!</v>
      </c>
      <c r="G180" s="4" t="e">
        <f aca="false">F180*$G$1</f>
        <v>#VALUE!</v>
      </c>
      <c r="H180" s="5" t="e">
        <f aca="false">C180+E180+G180</f>
        <v>#VALUE!</v>
      </c>
      <c r="I180" s="6" t="e">
        <f aca="false">VLOOKUP(H180,Tabelle2!$A$23:$B$38,2,TRUE())</f>
        <v>#VALUE!</v>
      </c>
      <c r="J180" s="25" t="e">
        <f aca="false">IF(Table1[[#This Row],[Ich schätze mich - abweichend von den Fragen oben - so ein:]]=0,I180,Table1[[#This Row],[Ich schätze mich - abweichend von den Fragen oben - so ein:]])</f>
        <v>#VALUE!</v>
      </c>
      <c r="K180" s="26" t="e">
        <f aca="false">I180-J180</f>
        <v>#VALUE!</v>
      </c>
      <c r="M180" s="22" t="e">
        <f aca="false">IF(L180-J180=0,"gar nicht",IF(L180-J180&lt;0,CONCATENATE("zu Ihren Ungunsten ",(L180-J180)," Pkt."),CONCATENATE("zu Ihren Gunsten ",ABS(L180-J180), " Pkt.")))</f>
        <v>#VALUE!</v>
      </c>
      <c r="N180" s="24" t="e">
        <f aca="false">IF(K180=0, "", CONCATENATE("Davon abweichend sehen Sie sich selbst bei ", J180, " Pkt."))</f>
        <v>#VALUE!</v>
      </c>
    </row>
    <row r="181" customFormat="false" ht="15" hidden="false" customHeight="false" outlineLevel="0" collapsed="false">
      <c r="A181" s="1" t="n">
        <f aca="false">Rohdaten!E181</f>
        <v>0</v>
      </c>
      <c r="B181" s="3" t="e">
        <f aca="false">VLOOKUP(Table1[[#This Row],[Qualität meiner Beiträge (auch schriftlich) (50 %)]],Tabelle2!$A$1:$B$5,2,FALSE())</f>
        <v>#VALUE!</v>
      </c>
      <c r="C181" s="4" t="e">
        <f aca="false">B181*$C$1</f>
        <v>#VALUE!</v>
      </c>
      <c r="D181" s="3" t="e">
        <f aca="false">VLOOKUP(Table1[[#This Row],[Quantität meiner Beiträge (auch schriftlich) (50 %)]],Tabelle2!$A$8:$B$12,2,FALSE())</f>
        <v>#VALUE!</v>
      </c>
      <c r="E181" s="4" t="e">
        <f aca="false">D181*$E$1</f>
        <v>#VALUE!</v>
      </c>
      <c r="F181" s="3" t="e">
        <f aca="false">VLOOKUP(Table1[[#This Row],[Einzel-, Partner- und Gruppenarbeiten (30 %)2]],Tabelle2!$A$15:$B$19,2,FALSE())</f>
        <v>#VALUE!</v>
      </c>
      <c r="G181" s="4" t="e">
        <f aca="false">F181*$G$1</f>
        <v>#VALUE!</v>
      </c>
      <c r="H181" s="5" t="e">
        <f aca="false">C181+E181+G181</f>
        <v>#VALUE!</v>
      </c>
      <c r="I181" s="6" t="e">
        <f aca="false">VLOOKUP(H181,Tabelle2!$A$23:$B$38,2,TRUE())</f>
        <v>#VALUE!</v>
      </c>
      <c r="J181" s="25" t="e">
        <f aca="false">IF(Table1[[#This Row],[Ich schätze mich - abweichend von den Fragen oben - so ein:]]=0,I181,Table1[[#This Row],[Ich schätze mich - abweichend von den Fragen oben - so ein:]])</f>
        <v>#VALUE!</v>
      </c>
      <c r="K181" s="26" t="e">
        <f aca="false">I181-J181</f>
        <v>#VALUE!</v>
      </c>
      <c r="M181" s="22" t="e">
        <f aca="false">IF(L181-J181=0,"gar nicht",IF(L181-J181&lt;0,CONCATENATE("zu Ihren Ungunsten ",(L181-J181)," Pkt."),CONCATENATE("zu Ihren Gunsten ",ABS(L181-J181), " Pkt.")))</f>
        <v>#VALUE!</v>
      </c>
      <c r="N181" s="24" t="e">
        <f aca="false">IF(K181=0, "", CONCATENATE("Davon abweichend sehen Sie sich selbst bei ", J181, " Pkt."))</f>
        <v>#VALUE!</v>
      </c>
    </row>
    <row r="182" customFormat="false" ht="15" hidden="false" customHeight="false" outlineLevel="0" collapsed="false">
      <c r="A182" s="1" t="n">
        <f aca="false">Rohdaten!E182</f>
        <v>0</v>
      </c>
      <c r="B182" s="3" t="e">
        <f aca="false">VLOOKUP(Table1[[#This Row],[Qualität meiner Beiträge (auch schriftlich) (50 %)]],Tabelle2!$A$1:$B$5,2,FALSE())</f>
        <v>#VALUE!</v>
      </c>
      <c r="C182" s="4" t="e">
        <f aca="false">B182*$C$1</f>
        <v>#VALUE!</v>
      </c>
      <c r="D182" s="3" t="e">
        <f aca="false">VLOOKUP(Table1[[#This Row],[Quantität meiner Beiträge (auch schriftlich) (50 %)]],Tabelle2!$A$8:$B$12,2,FALSE())</f>
        <v>#VALUE!</v>
      </c>
      <c r="E182" s="4" t="e">
        <f aca="false">D182*$E$1</f>
        <v>#VALUE!</v>
      </c>
      <c r="F182" s="3" t="e">
        <f aca="false">VLOOKUP(Table1[[#This Row],[Einzel-, Partner- und Gruppenarbeiten (30 %)2]],Tabelle2!$A$15:$B$19,2,FALSE())</f>
        <v>#VALUE!</v>
      </c>
      <c r="G182" s="4" t="e">
        <f aca="false">F182*$G$1</f>
        <v>#VALUE!</v>
      </c>
      <c r="H182" s="5" t="e">
        <f aca="false">C182+E182+G182</f>
        <v>#VALUE!</v>
      </c>
      <c r="I182" s="6" t="e">
        <f aca="false">VLOOKUP(H182,Tabelle2!$A$23:$B$38,2,TRUE())</f>
        <v>#VALUE!</v>
      </c>
      <c r="J182" s="25" t="e">
        <f aca="false">IF(Table1[[#This Row],[Ich schätze mich - abweichend von den Fragen oben - so ein:]]=0,I182,Table1[[#This Row],[Ich schätze mich - abweichend von den Fragen oben - so ein:]])</f>
        <v>#VALUE!</v>
      </c>
      <c r="K182" s="26" t="e">
        <f aca="false">I182-J182</f>
        <v>#VALUE!</v>
      </c>
      <c r="M182" s="22" t="e">
        <f aca="false">IF(L182-J182=0,"gar nicht",IF(L182-J182&lt;0,CONCATENATE("zu Ihren Ungunsten ",(L182-J182)," Pkt."),CONCATENATE("zu Ihren Gunsten ",ABS(L182-J182), " Pkt.")))</f>
        <v>#VALUE!</v>
      </c>
      <c r="N182" s="24" t="e">
        <f aca="false">IF(K182=0, "", CONCATENATE("Davon abweichend sehen Sie sich selbst bei ", J182, " Pkt."))</f>
        <v>#VALUE!</v>
      </c>
    </row>
    <row r="183" customFormat="false" ht="15" hidden="false" customHeight="false" outlineLevel="0" collapsed="false">
      <c r="A183" s="1" t="n">
        <f aca="false">Rohdaten!E183</f>
        <v>0</v>
      </c>
      <c r="B183" s="3" t="e">
        <f aca="false">VLOOKUP(Table1[[#This Row],[Qualität meiner Beiträge (auch schriftlich) (50 %)]],Tabelle2!$A$1:$B$5,2,FALSE())</f>
        <v>#VALUE!</v>
      </c>
      <c r="C183" s="4" t="e">
        <f aca="false">B183*$C$1</f>
        <v>#VALUE!</v>
      </c>
      <c r="D183" s="3" t="e">
        <f aca="false">VLOOKUP(Table1[[#This Row],[Quantität meiner Beiträge (auch schriftlich) (50 %)]],Tabelle2!$A$8:$B$12,2,FALSE())</f>
        <v>#VALUE!</v>
      </c>
      <c r="E183" s="4" t="e">
        <f aca="false">D183*$E$1</f>
        <v>#VALUE!</v>
      </c>
      <c r="F183" s="3" t="e">
        <f aca="false">VLOOKUP(Table1[[#This Row],[Einzel-, Partner- und Gruppenarbeiten (30 %)2]],Tabelle2!$A$15:$B$19,2,FALSE())</f>
        <v>#VALUE!</v>
      </c>
      <c r="G183" s="4" t="e">
        <f aca="false">F183*$G$1</f>
        <v>#VALUE!</v>
      </c>
      <c r="H183" s="5" t="e">
        <f aca="false">C183+E183+G183</f>
        <v>#VALUE!</v>
      </c>
      <c r="I183" s="6" t="e">
        <f aca="false">VLOOKUP(H183,Tabelle2!$A$23:$B$38,2,TRUE())</f>
        <v>#VALUE!</v>
      </c>
      <c r="J183" s="25" t="e">
        <f aca="false">IF(Table1[[#This Row],[Ich schätze mich - abweichend von den Fragen oben - so ein:]]=0,I183,Table1[[#This Row],[Ich schätze mich - abweichend von den Fragen oben - so ein:]])</f>
        <v>#VALUE!</v>
      </c>
      <c r="K183" s="26" t="e">
        <f aca="false">I183-J183</f>
        <v>#VALUE!</v>
      </c>
      <c r="M183" s="22" t="e">
        <f aca="false">IF(L183-J183=0,"gar nicht",IF(L183-J183&lt;0,CONCATENATE("zu Ihren Ungunsten ",(L183-J183)," Pkt."),CONCATENATE("zu Ihren Gunsten ",ABS(L183-J183), " Pkt.")))</f>
        <v>#VALUE!</v>
      </c>
      <c r="N183" s="24" t="e">
        <f aca="false">IF(K183=0, "", CONCATENATE("Davon abweichend sehen Sie sich selbst bei ", J183, " Pkt."))</f>
        <v>#VALUE!</v>
      </c>
    </row>
    <row r="184" customFormat="false" ht="15" hidden="false" customHeight="false" outlineLevel="0" collapsed="false">
      <c r="A184" s="1" t="n">
        <f aca="false">Rohdaten!E184</f>
        <v>0</v>
      </c>
      <c r="B184" s="3" t="e">
        <f aca="false">VLOOKUP(Table1[[#This Row],[Qualität meiner Beiträge (auch schriftlich) (50 %)]],Tabelle2!$A$1:$B$5,2,FALSE())</f>
        <v>#VALUE!</v>
      </c>
      <c r="C184" s="4" t="e">
        <f aca="false">B184*$C$1</f>
        <v>#VALUE!</v>
      </c>
      <c r="D184" s="3" t="e">
        <f aca="false">VLOOKUP(Table1[[#This Row],[Quantität meiner Beiträge (auch schriftlich) (50 %)]],Tabelle2!$A$8:$B$12,2,FALSE())</f>
        <v>#VALUE!</v>
      </c>
      <c r="E184" s="4" t="e">
        <f aca="false">D184*$E$1</f>
        <v>#VALUE!</v>
      </c>
      <c r="F184" s="3" t="e">
        <f aca="false">VLOOKUP(Table1[[#This Row],[Einzel-, Partner- und Gruppenarbeiten (30 %)2]],Tabelle2!$A$15:$B$19,2,FALSE())</f>
        <v>#VALUE!</v>
      </c>
      <c r="G184" s="4" t="e">
        <f aca="false">F184*$G$1</f>
        <v>#VALUE!</v>
      </c>
      <c r="H184" s="5" t="e">
        <f aca="false">C184+E184+G184</f>
        <v>#VALUE!</v>
      </c>
      <c r="I184" s="6" t="e">
        <f aca="false">VLOOKUP(H184,Tabelle2!$A$23:$B$38,2,TRUE())</f>
        <v>#VALUE!</v>
      </c>
      <c r="J184" s="25" t="e">
        <f aca="false">IF(Table1[[#This Row],[Ich schätze mich - abweichend von den Fragen oben - so ein:]]=0,I184,Table1[[#This Row],[Ich schätze mich - abweichend von den Fragen oben - so ein:]])</f>
        <v>#VALUE!</v>
      </c>
      <c r="K184" s="26" t="e">
        <f aca="false">I184-J184</f>
        <v>#VALUE!</v>
      </c>
      <c r="M184" s="22" t="e">
        <f aca="false">IF(L184-J184=0,"gar nicht",IF(L184-J184&lt;0,CONCATENATE("zu Ihren Ungunsten ",(L184-J184)," Pkt."),CONCATENATE("zu Ihren Gunsten ",ABS(L184-J184), " Pkt.")))</f>
        <v>#VALUE!</v>
      </c>
      <c r="N184" s="24" t="e">
        <f aca="false">IF(K184=0, "", CONCATENATE("Davon abweichend sehen Sie sich selbst bei ", J184, " Pkt."))</f>
        <v>#VALUE!</v>
      </c>
    </row>
    <row r="185" customFormat="false" ht="15" hidden="false" customHeight="false" outlineLevel="0" collapsed="false">
      <c r="A185" s="1" t="n">
        <f aca="false">Rohdaten!E185</f>
        <v>0</v>
      </c>
      <c r="B185" s="3" t="e">
        <f aca="false">VLOOKUP(Table1[[#This Row],[Qualität meiner Beiträge (auch schriftlich) (50 %)]],Tabelle2!$A$1:$B$5,2,FALSE())</f>
        <v>#VALUE!</v>
      </c>
      <c r="C185" s="4" t="e">
        <f aca="false">B185*$C$1</f>
        <v>#VALUE!</v>
      </c>
      <c r="D185" s="3" t="e">
        <f aca="false">VLOOKUP(Table1[[#This Row],[Quantität meiner Beiträge (auch schriftlich) (50 %)]],Tabelle2!$A$8:$B$12,2,FALSE())</f>
        <v>#VALUE!</v>
      </c>
      <c r="E185" s="4" t="e">
        <f aca="false">D185*$E$1</f>
        <v>#VALUE!</v>
      </c>
      <c r="F185" s="3" t="e">
        <f aca="false">VLOOKUP(Table1[[#This Row],[Einzel-, Partner- und Gruppenarbeiten (30 %)2]],Tabelle2!$A$15:$B$19,2,FALSE())</f>
        <v>#VALUE!</v>
      </c>
      <c r="G185" s="4" t="e">
        <f aca="false">F185*$G$1</f>
        <v>#VALUE!</v>
      </c>
      <c r="H185" s="5" t="e">
        <f aca="false">C185+E185+G185</f>
        <v>#VALUE!</v>
      </c>
      <c r="I185" s="6" t="e">
        <f aca="false">VLOOKUP(H185,Tabelle2!$A$23:$B$38,2,TRUE())</f>
        <v>#VALUE!</v>
      </c>
      <c r="J185" s="25" t="e">
        <f aca="false">IF(Table1[[#This Row],[Ich schätze mich - abweichend von den Fragen oben - so ein:]]=0,I185,Table1[[#This Row],[Ich schätze mich - abweichend von den Fragen oben - so ein:]])</f>
        <v>#VALUE!</v>
      </c>
      <c r="K185" s="26" t="e">
        <f aca="false">I185-J185</f>
        <v>#VALUE!</v>
      </c>
      <c r="M185" s="22" t="e">
        <f aca="false">IF(L185-J185=0,"gar nicht",IF(L185-J185&lt;0,CONCATENATE("zu Ihren Ungunsten ",(L185-J185)," Pkt."),CONCATENATE("zu Ihren Gunsten ",ABS(L185-J185), " Pkt.")))</f>
        <v>#VALUE!</v>
      </c>
      <c r="N185" s="24" t="e">
        <f aca="false">IF(K185=0, "", CONCATENATE("Davon abweichend sehen Sie sich selbst bei ", J185, " Pkt."))</f>
        <v>#VALUE!</v>
      </c>
    </row>
    <row r="186" customFormat="false" ht="15" hidden="false" customHeight="false" outlineLevel="0" collapsed="false">
      <c r="A186" s="1" t="n">
        <f aca="false">Rohdaten!E186</f>
        <v>0</v>
      </c>
      <c r="B186" s="3" t="e">
        <f aca="false">VLOOKUP(Table1[[#This Row],[Qualität meiner Beiträge (auch schriftlich) (50 %)]],Tabelle2!$A$1:$B$5,2,FALSE())</f>
        <v>#VALUE!</v>
      </c>
      <c r="C186" s="4" t="e">
        <f aca="false">B186*$C$1</f>
        <v>#VALUE!</v>
      </c>
      <c r="D186" s="3" t="e">
        <f aca="false">VLOOKUP(Table1[[#This Row],[Quantität meiner Beiträge (auch schriftlich) (50 %)]],Tabelle2!$A$8:$B$12,2,FALSE())</f>
        <v>#VALUE!</v>
      </c>
      <c r="E186" s="4" t="e">
        <f aca="false">D186*$E$1</f>
        <v>#VALUE!</v>
      </c>
      <c r="F186" s="3" t="e">
        <f aca="false">VLOOKUP(Table1[[#This Row],[Einzel-, Partner- und Gruppenarbeiten (30 %)2]],Tabelle2!$A$15:$B$19,2,FALSE())</f>
        <v>#VALUE!</v>
      </c>
      <c r="G186" s="4" t="e">
        <f aca="false">F186*$G$1</f>
        <v>#VALUE!</v>
      </c>
      <c r="H186" s="5" t="e">
        <f aca="false">C186+E186+G186</f>
        <v>#VALUE!</v>
      </c>
      <c r="I186" s="6" t="e">
        <f aca="false">VLOOKUP(H186,Tabelle2!$A$23:$B$38,2,TRUE())</f>
        <v>#VALUE!</v>
      </c>
      <c r="J186" s="25" t="e">
        <f aca="false">IF(Table1[[#This Row],[Ich schätze mich - abweichend von den Fragen oben - so ein:]]=0,I186,Table1[[#This Row],[Ich schätze mich - abweichend von den Fragen oben - so ein:]])</f>
        <v>#VALUE!</v>
      </c>
      <c r="K186" s="26" t="e">
        <f aca="false">I186-J186</f>
        <v>#VALUE!</v>
      </c>
      <c r="M186" s="22" t="e">
        <f aca="false">IF(L186-J186=0,"gar nicht",IF(L186-J186&lt;0,CONCATENATE("zu Ihren Ungunsten ",(L186-J186)," Pkt."),CONCATENATE("zu Ihren Gunsten ",ABS(L186-J186), " Pkt.")))</f>
        <v>#VALUE!</v>
      </c>
      <c r="N186" s="24" t="e">
        <f aca="false">IF(K186=0, "", CONCATENATE("Davon abweichend sehen Sie sich selbst bei ", J186, " Pkt."))</f>
        <v>#VALUE!</v>
      </c>
    </row>
    <row r="187" customFormat="false" ht="15" hidden="false" customHeight="false" outlineLevel="0" collapsed="false">
      <c r="A187" s="1" t="n">
        <f aca="false">Rohdaten!E187</f>
        <v>0</v>
      </c>
      <c r="B187" s="3" t="e">
        <f aca="false">VLOOKUP(Table1[[#This Row],[Qualität meiner Beiträge (auch schriftlich) (50 %)]],Tabelle2!$A$1:$B$5,2,FALSE())</f>
        <v>#VALUE!</v>
      </c>
      <c r="C187" s="4" t="e">
        <f aca="false">B187*$C$1</f>
        <v>#VALUE!</v>
      </c>
      <c r="D187" s="3" t="e">
        <f aca="false">VLOOKUP(Table1[[#This Row],[Quantität meiner Beiträge (auch schriftlich) (50 %)]],Tabelle2!$A$8:$B$12,2,FALSE())</f>
        <v>#VALUE!</v>
      </c>
      <c r="E187" s="4" t="e">
        <f aca="false">D187*$E$1</f>
        <v>#VALUE!</v>
      </c>
      <c r="F187" s="3" t="e">
        <f aca="false">VLOOKUP(Table1[[#This Row],[Einzel-, Partner- und Gruppenarbeiten (30 %)2]],Tabelle2!$A$15:$B$19,2,FALSE())</f>
        <v>#VALUE!</v>
      </c>
      <c r="G187" s="4" t="e">
        <f aca="false">F187*$G$1</f>
        <v>#VALUE!</v>
      </c>
      <c r="H187" s="5" t="e">
        <f aca="false">C187+E187+G187</f>
        <v>#VALUE!</v>
      </c>
      <c r="I187" s="6" t="e">
        <f aca="false">VLOOKUP(H187,Tabelle2!$A$23:$B$38,2,TRUE())</f>
        <v>#VALUE!</v>
      </c>
      <c r="J187" s="25" t="e">
        <f aca="false">IF(Table1[[#This Row],[Ich schätze mich - abweichend von den Fragen oben - so ein:]]=0,I187,Table1[[#This Row],[Ich schätze mich - abweichend von den Fragen oben - so ein:]])</f>
        <v>#VALUE!</v>
      </c>
      <c r="K187" s="26" t="e">
        <f aca="false">I187-J187</f>
        <v>#VALUE!</v>
      </c>
      <c r="M187" s="22" t="e">
        <f aca="false">IF(L187-J187=0,"gar nicht",IF(L187-J187&lt;0,CONCATENATE("zu Ihren Ungunsten ",(L187-J187)," Pkt."),CONCATENATE("zu Ihren Gunsten ",ABS(L187-J187), " Pkt.")))</f>
        <v>#VALUE!</v>
      </c>
      <c r="N187" s="24" t="e">
        <f aca="false">IF(K187=0, "", CONCATENATE("Davon abweichend sehen Sie sich selbst bei ", J187, " Pkt."))</f>
        <v>#VALUE!</v>
      </c>
    </row>
    <row r="188" customFormat="false" ht="15" hidden="false" customHeight="false" outlineLevel="0" collapsed="false">
      <c r="A188" s="1" t="n">
        <f aca="false">Rohdaten!E188</f>
        <v>0</v>
      </c>
      <c r="B188" s="3" t="e">
        <f aca="false">VLOOKUP(Table1[[#This Row],[Qualität meiner Beiträge (auch schriftlich) (50 %)]],Tabelle2!$A$1:$B$5,2,FALSE())</f>
        <v>#VALUE!</v>
      </c>
      <c r="C188" s="4" t="e">
        <f aca="false">B188*$C$1</f>
        <v>#VALUE!</v>
      </c>
      <c r="D188" s="3" t="e">
        <f aca="false">VLOOKUP(Table1[[#This Row],[Quantität meiner Beiträge (auch schriftlich) (50 %)]],Tabelle2!$A$8:$B$12,2,FALSE())</f>
        <v>#VALUE!</v>
      </c>
      <c r="E188" s="4" t="e">
        <f aca="false">D188*$E$1</f>
        <v>#VALUE!</v>
      </c>
      <c r="F188" s="3" t="e">
        <f aca="false">VLOOKUP(Table1[[#This Row],[Einzel-, Partner- und Gruppenarbeiten (30 %)2]],Tabelle2!$A$15:$B$19,2,FALSE())</f>
        <v>#VALUE!</v>
      </c>
      <c r="G188" s="4" t="e">
        <f aca="false">F188*$G$1</f>
        <v>#VALUE!</v>
      </c>
      <c r="H188" s="5" t="e">
        <f aca="false">C188+E188+G188</f>
        <v>#VALUE!</v>
      </c>
      <c r="I188" s="6" t="e">
        <f aca="false">VLOOKUP(H188,Tabelle2!$A$23:$B$38,2,TRUE())</f>
        <v>#VALUE!</v>
      </c>
      <c r="J188" s="25" t="e">
        <f aca="false">IF(Table1[[#This Row],[Ich schätze mich - abweichend von den Fragen oben - so ein:]]=0,I188,Table1[[#This Row],[Ich schätze mich - abweichend von den Fragen oben - so ein:]])</f>
        <v>#VALUE!</v>
      </c>
      <c r="K188" s="26" t="e">
        <f aca="false">I188-J188</f>
        <v>#VALUE!</v>
      </c>
      <c r="M188" s="22" t="e">
        <f aca="false">IF(L188-J188=0,"gar nicht",IF(L188-J188&lt;0,CONCATENATE("zu Ihren Ungunsten ",(L188-J188)," Pkt."),CONCATENATE("zu Ihren Gunsten ",ABS(L188-J188), " Pkt.")))</f>
        <v>#VALUE!</v>
      </c>
      <c r="N188" s="24" t="e">
        <f aca="false">IF(K188=0, "", CONCATENATE("Davon abweichend sehen Sie sich selbst bei ", J188, " Pkt."))</f>
        <v>#VALUE!</v>
      </c>
    </row>
    <row r="189" customFormat="false" ht="15" hidden="false" customHeight="false" outlineLevel="0" collapsed="false">
      <c r="A189" s="1" t="n">
        <f aca="false">Rohdaten!E189</f>
        <v>0</v>
      </c>
      <c r="B189" s="3" t="e">
        <f aca="false">VLOOKUP(Table1[[#This Row],[Qualität meiner Beiträge (auch schriftlich) (50 %)]],Tabelle2!$A$1:$B$5,2,FALSE())</f>
        <v>#VALUE!</v>
      </c>
      <c r="C189" s="4" t="e">
        <f aca="false">B189*$C$1</f>
        <v>#VALUE!</v>
      </c>
      <c r="D189" s="3" t="e">
        <f aca="false">VLOOKUP(Table1[[#This Row],[Quantität meiner Beiträge (auch schriftlich) (50 %)]],Tabelle2!$A$8:$B$12,2,FALSE())</f>
        <v>#VALUE!</v>
      </c>
      <c r="E189" s="4" t="e">
        <f aca="false">D189*$E$1</f>
        <v>#VALUE!</v>
      </c>
      <c r="F189" s="3" t="e">
        <f aca="false">VLOOKUP(Table1[[#This Row],[Einzel-, Partner- und Gruppenarbeiten (30 %)2]],Tabelle2!$A$15:$B$19,2,FALSE())</f>
        <v>#VALUE!</v>
      </c>
      <c r="G189" s="4" t="e">
        <f aca="false">F189*$G$1</f>
        <v>#VALUE!</v>
      </c>
      <c r="H189" s="5" t="e">
        <f aca="false">C189+E189+G189</f>
        <v>#VALUE!</v>
      </c>
      <c r="I189" s="6" t="e">
        <f aca="false">VLOOKUP(H189,Tabelle2!$A$23:$B$38,2,TRUE())</f>
        <v>#VALUE!</v>
      </c>
      <c r="J189" s="25" t="e">
        <f aca="false">IF(Table1[[#This Row],[Ich schätze mich - abweichend von den Fragen oben - so ein:]]=0,I189,Table1[[#This Row],[Ich schätze mich - abweichend von den Fragen oben - so ein:]])</f>
        <v>#VALUE!</v>
      </c>
      <c r="K189" s="26" t="e">
        <f aca="false">I189-J189</f>
        <v>#VALUE!</v>
      </c>
      <c r="M189" s="22" t="e">
        <f aca="false">IF(L189-J189=0,"gar nicht",IF(L189-J189&lt;0,CONCATENATE("zu Ihren Ungunsten ",(L189-J189)," Pkt."),CONCATENATE("zu Ihren Gunsten ",ABS(L189-J189), " Pkt.")))</f>
        <v>#VALUE!</v>
      </c>
      <c r="N189" s="24" t="e">
        <f aca="false">IF(K189=0, "", CONCATENATE("Davon abweichend sehen Sie sich selbst bei ", J189, " Pkt."))</f>
        <v>#VALUE!</v>
      </c>
    </row>
    <row r="190" customFormat="false" ht="15" hidden="false" customHeight="false" outlineLevel="0" collapsed="false">
      <c r="A190" s="1" t="n">
        <f aca="false">Rohdaten!E190</f>
        <v>0</v>
      </c>
      <c r="B190" s="3" t="e">
        <f aca="false">VLOOKUP(Table1[[#This Row],[Qualität meiner Beiträge (auch schriftlich) (50 %)]],Tabelle2!$A$1:$B$5,2,FALSE())</f>
        <v>#VALUE!</v>
      </c>
      <c r="C190" s="4" t="e">
        <f aca="false">B190*$C$1</f>
        <v>#VALUE!</v>
      </c>
      <c r="D190" s="3" t="e">
        <f aca="false">VLOOKUP(Table1[[#This Row],[Quantität meiner Beiträge (auch schriftlich) (50 %)]],Tabelle2!$A$8:$B$12,2,FALSE())</f>
        <v>#VALUE!</v>
      </c>
      <c r="E190" s="4" t="e">
        <f aca="false">D190*$E$1</f>
        <v>#VALUE!</v>
      </c>
      <c r="F190" s="3" t="e">
        <f aca="false">VLOOKUP(Table1[[#This Row],[Einzel-, Partner- und Gruppenarbeiten (30 %)2]],Tabelle2!$A$15:$B$19,2,FALSE())</f>
        <v>#VALUE!</v>
      </c>
      <c r="G190" s="4" t="e">
        <f aca="false">F190*$G$1</f>
        <v>#VALUE!</v>
      </c>
      <c r="H190" s="5" t="e">
        <f aca="false">C190+E190+G190</f>
        <v>#VALUE!</v>
      </c>
      <c r="I190" s="6" t="e">
        <f aca="false">VLOOKUP(H190,Tabelle2!$A$23:$B$38,2,TRUE())</f>
        <v>#VALUE!</v>
      </c>
      <c r="J190" s="25" t="e">
        <f aca="false">IF(Table1[[#This Row],[Ich schätze mich - abweichend von den Fragen oben - so ein:]]=0,I190,Table1[[#This Row],[Ich schätze mich - abweichend von den Fragen oben - so ein:]])</f>
        <v>#VALUE!</v>
      </c>
      <c r="K190" s="26" t="e">
        <f aca="false">I190-J190</f>
        <v>#VALUE!</v>
      </c>
      <c r="M190" s="22" t="e">
        <f aca="false">IF(L190-J190=0,"gar nicht",IF(L190-J190&lt;0,CONCATENATE("zu Ihren Ungunsten ",(L190-J190)," Pkt."),CONCATENATE("zu Ihren Gunsten ",ABS(L190-J190), " Pkt.")))</f>
        <v>#VALUE!</v>
      </c>
      <c r="N190" s="24" t="e">
        <f aca="false">IF(K190=0, "", CONCATENATE("Davon abweichend sehen Sie sich selbst bei ", J190, " Pkt."))</f>
        <v>#VALUE!</v>
      </c>
    </row>
    <row r="191" customFormat="false" ht="15" hidden="false" customHeight="false" outlineLevel="0" collapsed="false">
      <c r="A191" s="1" t="n">
        <f aca="false">Rohdaten!E191</f>
        <v>0</v>
      </c>
      <c r="B191" s="3" t="e">
        <f aca="false">VLOOKUP(Table1[[#This Row],[Qualität meiner Beiträge (auch schriftlich) (50 %)]],Tabelle2!$A$1:$B$5,2,FALSE())</f>
        <v>#VALUE!</v>
      </c>
      <c r="C191" s="4" t="e">
        <f aca="false">B191*$C$1</f>
        <v>#VALUE!</v>
      </c>
      <c r="D191" s="3" t="e">
        <f aca="false">VLOOKUP(Table1[[#This Row],[Quantität meiner Beiträge (auch schriftlich) (50 %)]],Tabelle2!$A$8:$B$12,2,FALSE())</f>
        <v>#VALUE!</v>
      </c>
      <c r="E191" s="4" t="e">
        <f aca="false">D191*$E$1</f>
        <v>#VALUE!</v>
      </c>
      <c r="F191" s="3" t="e">
        <f aca="false">VLOOKUP(Table1[[#This Row],[Einzel-, Partner- und Gruppenarbeiten (30 %)2]],Tabelle2!$A$15:$B$19,2,FALSE())</f>
        <v>#VALUE!</v>
      </c>
      <c r="G191" s="4" t="e">
        <f aca="false">F191*$G$1</f>
        <v>#VALUE!</v>
      </c>
      <c r="H191" s="5" t="e">
        <f aca="false">C191+E191+G191</f>
        <v>#VALUE!</v>
      </c>
      <c r="I191" s="6" t="e">
        <f aca="false">VLOOKUP(H191,Tabelle2!$A$23:$B$38,2,TRUE())</f>
        <v>#VALUE!</v>
      </c>
      <c r="J191" s="25" t="e">
        <f aca="false">IF(Table1[[#This Row],[Ich schätze mich - abweichend von den Fragen oben - so ein:]]=0,I191,Table1[[#This Row],[Ich schätze mich - abweichend von den Fragen oben - so ein:]])</f>
        <v>#VALUE!</v>
      </c>
      <c r="K191" s="26" t="e">
        <f aca="false">I191-J191</f>
        <v>#VALUE!</v>
      </c>
      <c r="M191" s="22" t="e">
        <f aca="false">IF(L191-J191=0,"gar nicht",IF(L191-J191&lt;0,CONCATENATE("zu Ihren Ungunsten ",(L191-J191)," Pkt."),CONCATENATE("zu Ihren Gunsten ",ABS(L191-J191), " Pkt.")))</f>
        <v>#VALUE!</v>
      </c>
      <c r="N191" s="24" t="e">
        <f aca="false">IF(K191=0, "", CONCATENATE("Davon abweichend sehen Sie sich selbst bei ", J191, " Pkt."))</f>
        <v>#VALUE!</v>
      </c>
    </row>
    <row r="192" customFormat="false" ht="15" hidden="false" customHeight="false" outlineLevel="0" collapsed="false">
      <c r="A192" s="1" t="n">
        <f aca="false">Rohdaten!E192</f>
        <v>0</v>
      </c>
      <c r="B192" s="3" t="e">
        <f aca="false">VLOOKUP(Table1[[#This Row],[Qualität meiner Beiträge (auch schriftlich) (50 %)]],Tabelle2!$A$1:$B$5,2,FALSE())</f>
        <v>#VALUE!</v>
      </c>
      <c r="C192" s="4" t="e">
        <f aca="false">B192*$C$1</f>
        <v>#VALUE!</v>
      </c>
      <c r="D192" s="3" t="e">
        <f aca="false">VLOOKUP(Table1[[#This Row],[Quantität meiner Beiträge (auch schriftlich) (50 %)]],Tabelle2!$A$8:$B$12,2,FALSE())</f>
        <v>#VALUE!</v>
      </c>
      <c r="E192" s="4" t="e">
        <f aca="false">D192*$E$1</f>
        <v>#VALUE!</v>
      </c>
      <c r="F192" s="3" t="e">
        <f aca="false">VLOOKUP(Table1[[#This Row],[Einzel-, Partner- und Gruppenarbeiten (30 %)2]],Tabelle2!$A$15:$B$19,2,FALSE())</f>
        <v>#VALUE!</v>
      </c>
      <c r="G192" s="4" t="e">
        <f aca="false">F192*$G$1</f>
        <v>#VALUE!</v>
      </c>
      <c r="H192" s="5" t="e">
        <f aca="false">C192+E192+G192</f>
        <v>#VALUE!</v>
      </c>
      <c r="I192" s="6" t="e">
        <f aca="false">VLOOKUP(H192,Tabelle2!$A$23:$B$38,2,TRUE())</f>
        <v>#VALUE!</v>
      </c>
      <c r="J192" s="25" t="e">
        <f aca="false">IF(Table1[[#This Row],[Ich schätze mich - abweichend von den Fragen oben - so ein:]]=0,I192,Table1[[#This Row],[Ich schätze mich - abweichend von den Fragen oben - so ein:]])</f>
        <v>#VALUE!</v>
      </c>
      <c r="K192" s="26" t="e">
        <f aca="false">I192-J192</f>
        <v>#VALUE!</v>
      </c>
      <c r="M192" s="22" t="e">
        <f aca="false">IF(L192-J192=0,"gar nicht",IF(L192-J192&lt;0,CONCATENATE("zu Ihren Ungunsten ",(L192-J192)," Pkt."),CONCATENATE("zu Ihren Gunsten ",ABS(L192-J192), " Pkt.")))</f>
        <v>#VALUE!</v>
      </c>
      <c r="N192" s="24" t="e">
        <f aca="false">IF(K192=0, "", CONCATENATE("Davon abweichend sehen Sie sich selbst bei ", J192, " Pkt."))</f>
        <v>#VALUE!</v>
      </c>
    </row>
    <row r="193" customFormat="false" ht="15" hidden="false" customHeight="false" outlineLevel="0" collapsed="false">
      <c r="A193" s="1" t="n">
        <f aca="false">Rohdaten!E193</f>
        <v>0</v>
      </c>
      <c r="B193" s="3" t="e">
        <f aca="false">VLOOKUP(Table1[[#This Row],[Qualität meiner Beiträge (auch schriftlich) (50 %)]],Tabelle2!$A$1:$B$5,2,FALSE())</f>
        <v>#VALUE!</v>
      </c>
      <c r="C193" s="4" t="e">
        <f aca="false">B193*$C$1</f>
        <v>#VALUE!</v>
      </c>
      <c r="D193" s="3" t="e">
        <f aca="false">VLOOKUP(Table1[[#This Row],[Quantität meiner Beiträge (auch schriftlich) (50 %)]],Tabelle2!$A$8:$B$12,2,FALSE())</f>
        <v>#VALUE!</v>
      </c>
      <c r="E193" s="4" t="e">
        <f aca="false">D193*$E$1</f>
        <v>#VALUE!</v>
      </c>
      <c r="F193" s="3" t="e">
        <f aca="false">VLOOKUP(Table1[[#This Row],[Einzel-, Partner- und Gruppenarbeiten (30 %)2]],Tabelle2!$A$15:$B$19,2,FALSE())</f>
        <v>#VALUE!</v>
      </c>
      <c r="G193" s="4" t="e">
        <f aca="false">F193*$G$1</f>
        <v>#VALUE!</v>
      </c>
      <c r="H193" s="5" t="e">
        <f aca="false">C193+E193+G193</f>
        <v>#VALUE!</v>
      </c>
      <c r="I193" s="6" t="e">
        <f aca="false">VLOOKUP(H193,Tabelle2!$A$23:$B$38,2,TRUE())</f>
        <v>#VALUE!</v>
      </c>
      <c r="J193" s="25" t="e">
        <f aca="false">IF(Table1[[#This Row],[Ich schätze mich - abweichend von den Fragen oben - so ein:]]=0,I193,Table1[[#This Row],[Ich schätze mich - abweichend von den Fragen oben - so ein:]])</f>
        <v>#VALUE!</v>
      </c>
      <c r="K193" s="26" t="e">
        <f aca="false">I193-J193</f>
        <v>#VALUE!</v>
      </c>
      <c r="M193" s="22" t="e">
        <f aca="false">IF(L193-J193=0,"gar nicht",IF(L193-J193&lt;0,CONCATENATE("zu Ihren Ungunsten ",(L193-J193)," Pkt."),CONCATENATE("zu Ihren Gunsten ",ABS(L193-J193), " Pkt.")))</f>
        <v>#VALUE!</v>
      </c>
      <c r="N193" s="24" t="e">
        <f aca="false">IF(K193=0, "", CONCATENATE("Davon abweichend sehen Sie sich selbst bei ", J193, " Pkt."))</f>
        <v>#VALUE!</v>
      </c>
    </row>
    <row r="194" customFormat="false" ht="15" hidden="false" customHeight="false" outlineLevel="0" collapsed="false">
      <c r="A194" s="1" t="n">
        <f aca="false">Rohdaten!E194</f>
        <v>0</v>
      </c>
      <c r="B194" s="3" t="e">
        <f aca="false">VLOOKUP(Table1[[#This Row],[Qualität meiner Beiträge (auch schriftlich) (50 %)]],Tabelle2!$A$1:$B$5,2,FALSE())</f>
        <v>#VALUE!</v>
      </c>
      <c r="C194" s="4" t="e">
        <f aca="false">B194*$C$1</f>
        <v>#VALUE!</v>
      </c>
      <c r="D194" s="3" t="e">
        <f aca="false">VLOOKUP(Table1[[#This Row],[Quantität meiner Beiträge (auch schriftlich) (50 %)]],Tabelle2!$A$8:$B$12,2,FALSE())</f>
        <v>#VALUE!</v>
      </c>
      <c r="E194" s="4" t="e">
        <f aca="false">D194*$E$1</f>
        <v>#VALUE!</v>
      </c>
      <c r="F194" s="3" t="e">
        <f aca="false">VLOOKUP(Table1[[#This Row],[Einzel-, Partner- und Gruppenarbeiten (30 %)2]],Tabelle2!$A$15:$B$19,2,FALSE())</f>
        <v>#VALUE!</v>
      </c>
      <c r="G194" s="4" t="e">
        <f aca="false">F194*$G$1</f>
        <v>#VALUE!</v>
      </c>
      <c r="H194" s="5" t="e">
        <f aca="false">C194+E194+G194</f>
        <v>#VALUE!</v>
      </c>
      <c r="I194" s="6" t="e">
        <f aca="false">VLOOKUP(H194,Tabelle2!$A$23:$B$38,2,TRUE())</f>
        <v>#VALUE!</v>
      </c>
      <c r="J194" s="25" t="e">
        <f aca="false">IF(Table1[[#This Row],[Ich schätze mich - abweichend von den Fragen oben - so ein:]]=0,I194,Table1[[#This Row],[Ich schätze mich - abweichend von den Fragen oben - so ein:]])</f>
        <v>#VALUE!</v>
      </c>
      <c r="K194" s="26" t="e">
        <f aca="false">I194-J194</f>
        <v>#VALUE!</v>
      </c>
      <c r="M194" s="22" t="e">
        <f aca="false">IF(L194-J194=0,"gar nicht",IF(L194-J194&lt;0,CONCATENATE("zu Ihren Ungunsten ",(L194-J194)," Pkt."),CONCATENATE("zu Ihren Gunsten ",ABS(L194-J194), " Pkt.")))</f>
        <v>#VALUE!</v>
      </c>
      <c r="N194" s="24" t="e">
        <f aca="false">IF(K194=0, "", CONCATENATE("Davon abweichend sehen Sie sich selbst bei ", J194, " Pkt."))</f>
        <v>#VALUE!</v>
      </c>
    </row>
    <row r="195" customFormat="false" ht="15" hidden="false" customHeight="false" outlineLevel="0" collapsed="false">
      <c r="A195" s="1" t="n">
        <f aca="false">Rohdaten!E195</f>
        <v>0</v>
      </c>
      <c r="B195" s="3" t="e">
        <f aca="false">VLOOKUP(Table1[[#This Row],[Qualität meiner Beiträge (auch schriftlich) (50 %)]],Tabelle2!$A$1:$B$5,2,FALSE())</f>
        <v>#VALUE!</v>
      </c>
      <c r="C195" s="4" t="e">
        <f aca="false">B195*$C$1</f>
        <v>#VALUE!</v>
      </c>
      <c r="D195" s="3" t="e">
        <f aca="false">VLOOKUP(Table1[[#This Row],[Quantität meiner Beiträge (auch schriftlich) (50 %)]],Tabelle2!$A$8:$B$12,2,FALSE())</f>
        <v>#VALUE!</v>
      </c>
      <c r="E195" s="4" t="e">
        <f aca="false">D195*$E$1</f>
        <v>#VALUE!</v>
      </c>
      <c r="F195" s="3" t="e">
        <f aca="false">VLOOKUP(Table1[[#This Row],[Einzel-, Partner- und Gruppenarbeiten (30 %)2]],Tabelle2!$A$15:$B$19,2,FALSE())</f>
        <v>#VALUE!</v>
      </c>
      <c r="G195" s="4" t="e">
        <f aca="false">F195*$G$1</f>
        <v>#VALUE!</v>
      </c>
      <c r="H195" s="5" t="e">
        <f aca="false">C195+E195+G195</f>
        <v>#VALUE!</v>
      </c>
      <c r="I195" s="6" t="e">
        <f aca="false">VLOOKUP(H195,Tabelle2!$A$23:$B$38,2,TRUE())</f>
        <v>#VALUE!</v>
      </c>
      <c r="J195" s="25" t="e">
        <f aca="false">IF(Table1[[#This Row],[Ich schätze mich - abweichend von den Fragen oben - so ein:]]=0,I195,Table1[[#This Row],[Ich schätze mich - abweichend von den Fragen oben - so ein:]])</f>
        <v>#VALUE!</v>
      </c>
      <c r="K195" s="26" t="e">
        <f aca="false">I195-J195</f>
        <v>#VALUE!</v>
      </c>
      <c r="M195" s="22" t="e">
        <f aca="false">IF(L195-J195=0,"gar nicht",IF(L195-J195&lt;0,CONCATENATE("zu Ihren Ungunsten ",(L195-J195)," Pkt."),CONCATENATE("zu Ihren Gunsten ",ABS(L195-J195), " Pkt.")))</f>
        <v>#VALUE!</v>
      </c>
      <c r="N195" s="24" t="e">
        <f aca="false">IF(K195=0, "", CONCATENATE("Davon abweichend sehen Sie sich selbst bei ", J195, " Pkt."))</f>
        <v>#VALUE!</v>
      </c>
    </row>
    <row r="196" customFormat="false" ht="15" hidden="false" customHeight="false" outlineLevel="0" collapsed="false">
      <c r="A196" s="1" t="n">
        <f aca="false">Rohdaten!E196</f>
        <v>0</v>
      </c>
      <c r="B196" s="3" t="e">
        <f aca="false">VLOOKUP(Table1[[#This Row],[Qualität meiner Beiträge (auch schriftlich) (50 %)]],Tabelle2!$A$1:$B$5,2,FALSE())</f>
        <v>#VALUE!</v>
      </c>
      <c r="C196" s="4" t="e">
        <f aca="false">B196*$C$1</f>
        <v>#VALUE!</v>
      </c>
      <c r="D196" s="3" t="e">
        <f aca="false">VLOOKUP(Table1[[#This Row],[Quantität meiner Beiträge (auch schriftlich) (50 %)]],Tabelle2!$A$8:$B$12,2,FALSE())</f>
        <v>#VALUE!</v>
      </c>
      <c r="E196" s="4" t="e">
        <f aca="false">D196*$E$1</f>
        <v>#VALUE!</v>
      </c>
      <c r="F196" s="3" t="e">
        <f aca="false">VLOOKUP(Table1[[#This Row],[Einzel-, Partner- und Gruppenarbeiten (30 %)2]],Tabelle2!$A$15:$B$19,2,FALSE())</f>
        <v>#VALUE!</v>
      </c>
      <c r="G196" s="4" t="e">
        <f aca="false">F196*$G$1</f>
        <v>#VALUE!</v>
      </c>
      <c r="H196" s="5" t="e">
        <f aca="false">C196+E196+G196</f>
        <v>#VALUE!</v>
      </c>
      <c r="I196" s="6" t="e">
        <f aca="false">VLOOKUP(H196,Tabelle2!$A$23:$B$38,2,TRUE())</f>
        <v>#VALUE!</v>
      </c>
      <c r="J196" s="25" t="e">
        <f aca="false">IF(Table1[[#This Row],[Ich schätze mich - abweichend von den Fragen oben - so ein:]]=0,I196,Table1[[#This Row],[Ich schätze mich - abweichend von den Fragen oben - so ein:]])</f>
        <v>#VALUE!</v>
      </c>
      <c r="K196" s="26" t="e">
        <f aca="false">I196-J196</f>
        <v>#VALUE!</v>
      </c>
      <c r="M196" s="22" t="e">
        <f aca="false">IF(L196-J196=0,"gar nicht",IF(L196-J196&lt;0,CONCATENATE("zu Ihren Ungunsten ",(L196-J196)," Pkt."),CONCATENATE("zu Ihren Gunsten ",ABS(L196-J196), " Pkt.")))</f>
        <v>#VALUE!</v>
      </c>
      <c r="N196" s="24" t="e">
        <f aca="false">IF(K196=0, "", CONCATENATE("Davon abweichend sehen Sie sich selbst bei ", J196, " Pkt."))</f>
        <v>#VALUE!</v>
      </c>
    </row>
    <row r="197" customFormat="false" ht="15" hidden="false" customHeight="false" outlineLevel="0" collapsed="false">
      <c r="A197" s="1" t="n">
        <f aca="false">Rohdaten!E197</f>
        <v>0</v>
      </c>
      <c r="B197" s="3" t="e">
        <f aca="false">VLOOKUP(Table1[[#This Row],[Qualität meiner Beiträge (auch schriftlich) (50 %)]],Tabelle2!$A$1:$B$5,2,FALSE())</f>
        <v>#VALUE!</v>
      </c>
      <c r="C197" s="4" t="e">
        <f aca="false">B197*$C$1</f>
        <v>#VALUE!</v>
      </c>
      <c r="D197" s="3" t="e">
        <f aca="false">VLOOKUP(Table1[[#This Row],[Quantität meiner Beiträge (auch schriftlich) (50 %)]],Tabelle2!$A$8:$B$12,2,FALSE())</f>
        <v>#VALUE!</v>
      </c>
      <c r="E197" s="4" t="e">
        <f aca="false">D197*$E$1</f>
        <v>#VALUE!</v>
      </c>
      <c r="F197" s="3" t="e">
        <f aca="false">VLOOKUP(Table1[[#This Row],[Einzel-, Partner- und Gruppenarbeiten (30 %)2]],Tabelle2!$A$15:$B$19,2,FALSE())</f>
        <v>#VALUE!</v>
      </c>
      <c r="G197" s="4" t="e">
        <f aca="false">F197*$G$1</f>
        <v>#VALUE!</v>
      </c>
      <c r="H197" s="5" t="e">
        <f aca="false">C197+E197+G197</f>
        <v>#VALUE!</v>
      </c>
      <c r="I197" s="6" t="e">
        <f aca="false">VLOOKUP(H197,Tabelle2!$A$23:$B$38,2,TRUE())</f>
        <v>#VALUE!</v>
      </c>
      <c r="J197" s="25" t="e">
        <f aca="false">IF(Table1[[#This Row],[Ich schätze mich - abweichend von den Fragen oben - so ein:]]=0,I197,Table1[[#This Row],[Ich schätze mich - abweichend von den Fragen oben - so ein:]])</f>
        <v>#VALUE!</v>
      </c>
      <c r="K197" s="26" t="e">
        <f aca="false">I197-J197</f>
        <v>#VALUE!</v>
      </c>
      <c r="M197" s="22" t="e">
        <f aca="false">IF(L197-J197=0,"gar nicht",IF(L197-J197&lt;0,CONCATENATE("zu Ihren Ungunsten ",(L197-J197)," Pkt."),CONCATENATE("zu Ihren Gunsten ",ABS(L197-J197), " Pkt.")))</f>
        <v>#VALUE!</v>
      </c>
      <c r="N197" s="24" t="e">
        <f aca="false">IF(K197=0, "", CONCATENATE("Davon abweichend sehen Sie sich selbst bei ", J197, " Pkt."))</f>
        <v>#VALUE!</v>
      </c>
    </row>
    <row r="198" customFormat="false" ht="15" hidden="false" customHeight="false" outlineLevel="0" collapsed="false">
      <c r="A198" s="1" t="n">
        <f aca="false">Rohdaten!E198</f>
        <v>0</v>
      </c>
      <c r="B198" s="3" t="e">
        <f aca="false">VLOOKUP(Table1[[#This Row],[Qualität meiner Beiträge (auch schriftlich) (50 %)]],Tabelle2!$A$1:$B$5,2,FALSE())</f>
        <v>#VALUE!</v>
      </c>
      <c r="C198" s="4" t="e">
        <f aca="false">B198*$C$1</f>
        <v>#VALUE!</v>
      </c>
      <c r="D198" s="3" t="e">
        <f aca="false">VLOOKUP(Table1[[#This Row],[Quantität meiner Beiträge (auch schriftlich) (50 %)]],Tabelle2!$A$8:$B$12,2,FALSE())</f>
        <v>#VALUE!</v>
      </c>
      <c r="E198" s="4" t="e">
        <f aca="false">D198*$E$1</f>
        <v>#VALUE!</v>
      </c>
      <c r="F198" s="3" t="e">
        <f aca="false">VLOOKUP(Table1[[#This Row],[Einzel-, Partner- und Gruppenarbeiten (30 %)2]],Tabelle2!$A$15:$B$19,2,FALSE())</f>
        <v>#VALUE!</v>
      </c>
      <c r="G198" s="4" t="e">
        <f aca="false">F198*$G$1</f>
        <v>#VALUE!</v>
      </c>
      <c r="H198" s="5" t="e">
        <f aca="false">C198+E198+G198</f>
        <v>#VALUE!</v>
      </c>
      <c r="I198" s="6" t="e">
        <f aca="false">VLOOKUP(H198,Tabelle2!$A$23:$B$38,2,TRUE())</f>
        <v>#VALUE!</v>
      </c>
      <c r="J198" s="25" t="e">
        <f aca="false">IF(Table1[[#This Row],[Ich schätze mich - abweichend von den Fragen oben - so ein:]]=0,I198,Table1[[#This Row],[Ich schätze mich - abweichend von den Fragen oben - so ein:]])</f>
        <v>#VALUE!</v>
      </c>
      <c r="K198" s="26" t="e">
        <f aca="false">I198-J198</f>
        <v>#VALUE!</v>
      </c>
      <c r="M198" s="22" t="e">
        <f aca="false">IF(L198-J198=0,"gar nicht",IF(L198-J198&lt;0,CONCATENATE("zu Ihren Ungunsten ",(L198-J198)," Pkt."),CONCATENATE("zu Ihren Gunsten ",ABS(L198-J198), " Pkt.")))</f>
        <v>#VALUE!</v>
      </c>
      <c r="N198" s="24" t="e">
        <f aca="false">IF(K198=0, "", CONCATENATE("Davon abweichend sehen Sie sich selbst bei ", J198, " Pkt."))</f>
        <v>#VALUE!</v>
      </c>
    </row>
    <row r="199" customFormat="false" ht="15" hidden="false" customHeight="false" outlineLevel="0" collapsed="false">
      <c r="A199" s="1" t="n">
        <f aca="false">Rohdaten!E199</f>
        <v>0</v>
      </c>
      <c r="B199" s="3" t="e">
        <f aca="false">VLOOKUP(Table1[[#This Row],[Qualität meiner Beiträge (auch schriftlich) (50 %)]],Tabelle2!$A$1:$B$5,2,FALSE())</f>
        <v>#VALUE!</v>
      </c>
      <c r="C199" s="4" t="e">
        <f aca="false">B199*$C$1</f>
        <v>#VALUE!</v>
      </c>
      <c r="D199" s="3" t="e">
        <f aca="false">VLOOKUP(Table1[[#This Row],[Quantität meiner Beiträge (auch schriftlich) (50 %)]],Tabelle2!$A$8:$B$12,2,FALSE())</f>
        <v>#VALUE!</v>
      </c>
      <c r="E199" s="4" t="e">
        <f aca="false">D199*$E$1</f>
        <v>#VALUE!</v>
      </c>
      <c r="F199" s="3" t="e">
        <f aca="false">VLOOKUP(Table1[[#This Row],[Einzel-, Partner- und Gruppenarbeiten (30 %)2]],Tabelle2!$A$15:$B$19,2,FALSE())</f>
        <v>#VALUE!</v>
      </c>
      <c r="G199" s="4" t="e">
        <f aca="false">F199*$G$1</f>
        <v>#VALUE!</v>
      </c>
      <c r="H199" s="5" t="e">
        <f aca="false">C199+E199+G199</f>
        <v>#VALUE!</v>
      </c>
      <c r="I199" s="6" t="e">
        <f aca="false">VLOOKUP(H199,Tabelle2!$A$23:$B$38,2,TRUE())</f>
        <v>#VALUE!</v>
      </c>
      <c r="J199" s="25" t="e">
        <f aca="false">IF(Table1[[#This Row],[Ich schätze mich - abweichend von den Fragen oben - so ein:]]=0,I199,Table1[[#This Row],[Ich schätze mich - abweichend von den Fragen oben - so ein:]])</f>
        <v>#VALUE!</v>
      </c>
      <c r="K199" s="26" t="e">
        <f aca="false">I199-J199</f>
        <v>#VALUE!</v>
      </c>
      <c r="M199" s="22" t="e">
        <f aca="false">IF(L199-J199=0,"gar nicht",IF(L199-J199&lt;0,CONCATENATE("zu Ihren Ungunsten ",(L199-J199)," Pkt."),CONCATENATE("zu Ihren Gunsten ",ABS(L199-J199), " Pkt.")))</f>
        <v>#VALUE!</v>
      </c>
      <c r="N199" s="24" t="e">
        <f aca="false">IF(K199=0, "", CONCATENATE("Davon abweichend sehen Sie sich selbst bei ", J199, " Pkt."))</f>
        <v>#VALUE!</v>
      </c>
    </row>
    <row r="200" customFormat="false" ht="15" hidden="false" customHeight="false" outlineLevel="0" collapsed="false">
      <c r="A200" s="1" t="n">
        <f aca="false">Rohdaten!E200</f>
        <v>0</v>
      </c>
      <c r="B200" s="3" t="e">
        <f aca="false">VLOOKUP(Table1[[#This Row],[Qualität meiner Beiträge (auch schriftlich) (50 %)]],Tabelle2!$A$1:$B$5,2,FALSE())</f>
        <v>#VALUE!</v>
      </c>
      <c r="C200" s="4" t="e">
        <f aca="false">B200*$C$1</f>
        <v>#VALUE!</v>
      </c>
      <c r="D200" s="3" t="e">
        <f aca="false">VLOOKUP(Table1[[#This Row],[Quantität meiner Beiträge (auch schriftlich) (50 %)]],Tabelle2!$A$8:$B$12,2,FALSE())</f>
        <v>#VALUE!</v>
      </c>
      <c r="E200" s="4" t="e">
        <f aca="false">D200*$E$1</f>
        <v>#VALUE!</v>
      </c>
      <c r="F200" s="3" t="e">
        <f aca="false">VLOOKUP(Table1[[#This Row],[Einzel-, Partner- und Gruppenarbeiten (30 %)2]],Tabelle2!$A$15:$B$19,2,FALSE())</f>
        <v>#VALUE!</v>
      </c>
      <c r="G200" s="4" t="e">
        <f aca="false">F200*$G$1</f>
        <v>#VALUE!</v>
      </c>
      <c r="H200" s="5" t="e">
        <f aca="false">C200+E200+G200</f>
        <v>#VALUE!</v>
      </c>
      <c r="I200" s="6" t="e">
        <f aca="false">VLOOKUP(H200,Tabelle2!$A$23:$B$38,2,TRUE())</f>
        <v>#VALUE!</v>
      </c>
      <c r="J200" s="25" t="e">
        <f aca="false">IF(Table1[[#This Row],[Ich schätze mich - abweichend von den Fragen oben - so ein:]]=0,I200,Table1[[#This Row],[Ich schätze mich - abweichend von den Fragen oben - so ein:]])</f>
        <v>#VALUE!</v>
      </c>
      <c r="K200" s="26" t="e">
        <f aca="false">I200-J200</f>
        <v>#VALUE!</v>
      </c>
      <c r="M200" s="22" t="e">
        <f aca="false">IF(L200-J200=0,"gar nicht",IF(L200-J200&lt;0,CONCATENATE("zu Ihren Ungunsten ",(L200-J200)," Pkt."),CONCATENATE("zu Ihren Gunsten ",ABS(L200-J200), " Pkt.")))</f>
        <v>#VALUE!</v>
      </c>
      <c r="N200" s="24" t="e">
        <f aca="false">IF(K200=0, "", CONCATENATE("Davon abweichend sehen Sie sich selbst bei ", J200, " Pkt."))</f>
        <v>#VALUE!</v>
      </c>
    </row>
    <row r="201" customFormat="false" ht="15" hidden="false" customHeight="false" outlineLevel="0" collapsed="false">
      <c r="A201" s="1" t="n">
        <f aca="false">Rohdaten!E201</f>
        <v>0</v>
      </c>
      <c r="B201" s="3" t="e">
        <f aca="false">VLOOKUP(Table1[[#This Row],[Qualität meiner Beiträge (auch schriftlich) (50 %)]],Tabelle2!$A$1:$B$5,2,FALSE())</f>
        <v>#VALUE!</v>
      </c>
      <c r="C201" s="4" t="e">
        <f aca="false">B201*$C$1</f>
        <v>#VALUE!</v>
      </c>
      <c r="D201" s="3" t="e">
        <f aca="false">VLOOKUP(Table1[[#This Row],[Quantität meiner Beiträge (auch schriftlich) (50 %)]],Tabelle2!$A$8:$B$12,2,FALSE())</f>
        <v>#VALUE!</v>
      </c>
      <c r="E201" s="4" t="e">
        <f aca="false">D201*$E$1</f>
        <v>#VALUE!</v>
      </c>
      <c r="F201" s="3" t="e">
        <f aca="false">VLOOKUP(Table1[[#This Row],[Einzel-, Partner- und Gruppenarbeiten (30 %)2]],Tabelle2!$A$15:$B$19,2,FALSE())</f>
        <v>#VALUE!</v>
      </c>
      <c r="G201" s="4" t="e">
        <f aca="false">F201*$G$1</f>
        <v>#VALUE!</v>
      </c>
      <c r="H201" s="5" t="e">
        <f aca="false">C201+E201+G201</f>
        <v>#VALUE!</v>
      </c>
      <c r="I201" s="6" t="e">
        <f aca="false">VLOOKUP(H201,Tabelle2!$A$23:$B$38,2,TRUE())</f>
        <v>#VALUE!</v>
      </c>
      <c r="J201" s="25" t="e">
        <f aca="false">IF(Table1[[#This Row],[Ich schätze mich - abweichend von den Fragen oben - so ein:]]=0,I201,Table1[[#This Row],[Ich schätze mich - abweichend von den Fragen oben - so ein:]])</f>
        <v>#VALUE!</v>
      </c>
      <c r="K201" s="26" t="e">
        <f aca="false">I201-J201</f>
        <v>#VALUE!</v>
      </c>
      <c r="M201" s="22" t="e">
        <f aca="false">IF(L201-J201=0,"gar nicht",IF(L201-J201&lt;0,CONCATENATE("zu Ihren Ungunsten ",(L201-J201)," Pkt."),CONCATENATE("zu Ihren Gunsten ",ABS(L201-J201), " Pkt.")))</f>
        <v>#VALUE!</v>
      </c>
      <c r="N201" s="24" t="e">
        <f aca="false">IF(K201=0, "", CONCATENATE("Davon abweichend sehen Sie sich selbst bei ", J201, " Pkt."))</f>
        <v>#VALUE!</v>
      </c>
    </row>
    <row r="202" customFormat="false" ht="15" hidden="false" customHeight="false" outlineLevel="0" collapsed="false">
      <c r="A202" s="1" t="n">
        <f aca="false">Rohdaten!E202</f>
        <v>0</v>
      </c>
      <c r="B202" s="3" t="e">
        <f aca="false">VLOOKUP(Table1[[#This Row],[Qualität meiner Beiträge (auch schriftlich) (50 %)]],Tabelle2!$A$1:$B$5,2,FALSE())</f>
        <v>#VALUE!</v>
      </c>
      <c r="C202" s="4" t="e">
        <f aca="false">B202*$C$1</f>
        <v>#VALUE!</v>
      </c>
      <c r="D202" s="3" t="e">
        <f aca="false">VLOOKUP(Table1[[#This Row],[Quantität meiner Beiträge (auch schriftlich) (50 %)]],Tabelle2!$A$8:$B$12,2,FALSE())</f>
        <v>#VALUE!</v>
      </c>
      <c r="E202" s="4" t="e">
        <f aca="false">D202*$E$1</f>
        <v>#VALUE!</v>
      </c>
      <c r="F202" s="3" t="e">
        <f aca="false">VLOOKUP(Table1[[#This Row],[Einzel-, Partner- und Gruppenarbeiten (30 %)2]],Tabelle2!$A$15:$B$19,2,FALSE())</f>
        <v>#VALUE!</v>
      </c>
      <c r="G202" s="4" t="e">
        <f aca="false">F202*$G$1</f>
        <v>#VALUE!</v>
      </c>
      <c r="H202" s="5" t="e">
        <f aca="false">C202+E202+G202</f>
        <v>#VALUE!</v>
      </c>
      <c r="I202" s="6" t="e">
        <f aca="false">VLOOKUP(H202,Tabelle2!$A$23:$B$38,2,TRUE())</f>
        <v>#VALUE!</v>
      </c>
      <c r="J202" s="25" t="e">
        <f aca="false">IF(Table1[[#This Row],[Ich schätze mich - abweichend von den Fragen oben - so ein:]]=0,I202,Table1[[#This Row],[Ich schätze mich - abweichend von den Fragen oben - so ein:]])</f>
        <v>#VALUE!</v>
      </c>
      <c r="K202" s="26" t="e">
        <f aca="false">I202-J202</f>
        <v>#VALUE!</v>
      </c>
      <c r="M202" s="22" t="e">
        <f aca="false">IF(L202-J202=0,"gar nicht",IF(L202-J202&lt;0,CONCATENATE("zu Ihren Ungunsten ",(L202-J202)," Pkt."),CONCATENATE("zu Ihren Gunsten ",ABS(L202-J202), " Pkt.")))</f>
        <v>#VALUE!</v>
      </c>
      <c r="N202" s="24" t="e">
        <f aca="false">IF(K202=0, "", CONCATENATE("Davon abweichend sehen Sie sich selbst bei ", J202, " Pkt."))</f>
        <v>#VALUE!</v>
      </c>
    </row>
    <row r="203" customFormat="false" ht="15" hidden="false" customHeight="false" outlineLevel="0" collapsed="false">
      <c r="A203" s="1" t="n">
        <f aca="false">Rohdaten!E203</f>
        <v>0</v>
      </c>
      <c r="B203" s="3" t="e">
        <f aca="false">VLOOKUP(Table1[[#This Row],[Qualität meiner Beiträge (auch schriftlich) (50 %)]],Tabelle2!$A$1:$B$5,2,FALSE())</f>
        <v>#VALUE!</v>
      </c>
      <c r="C203" s="4" t="e">
        <f aca="false">B203*$C$1</f>
        <v>#VALUE!</v>
      </c>
      <c r="D203" s="3" t="e">
        <f aca="false">VLOOKUP(Table1[[#This Row],[Quantität meiner Beiträge (auch schriftlich) (50 %)]],Tabelle2!$A$8:$B$12,2,FALSE())</f>
        <v>#VALUE!</v>
      </c>
      <c r="E203" s="4" t="e">
        <f aca="false">D203*$E$1</f>
        <v>#VALUE!</v>
      </c>
      <c r="F203" s="3" t="e">
        <f aca="false">VLOOKUP(Table1[[#This Row],[Einzel-, Partner- und Gruppenarbeiten (30 %)2]],Tabelle2!$A$15:$B$19,2,FALSE())</f>
        <v>#VALUE!</v>
      </c>
      <c r="G203" s="4" t="e">
        <f aca="false">F203*$G$1</f>
        <v>#VALUE!</v>
      </c>
      <c r="H203" s="5" t="e">
        <f aca="false">C203+E203+G203</f>
        <v>#VALUE!</v>
      </c>
      <c r="I203" s="6" t="e">
        <f aca="false">VLOOKUP(H203,Tabelle2!$A$23:$B$38,2,TRUE())</f>
        <v>#VALUE!</v>
      </c>
      <c r="J203" s="25" t="e">
        <f aca="false">IF(Table1[[#This Row],[Ich schätze mich - abweichend von den Fragen oben - so ein:]]=0,I203,Table1[[#This Row],[Ich schätze mich - abweichend von den Fragen oben - so ein:]])</f>
        <v>#VALUE!</v>
      </c>
      <c r="K203" s="26" t="e">
        <f aca="false">I203-J203</f>
        <v>#VALUE!</v>
      </c>
      <c r="M203" s="22" t="e">
        <f aca="false">IF(L203-J203=0,"gar nicht",IF(L203-J203&lt;0,CONCATENATE("zu Ihren Ungunsten ",(L203-J203)," Pkt."),CONCATENATE("zu Ihren Gunsten ",ABS(L203-J203), " Pkt.")))</f>
        <v>#VALUE!</v>
      </c>
      <c r="N203" s="24" t="e">
        <f aca="false">IF(K203=0, "", CONCATENATE("Davon abweichend sehen Sie sich selbst bei ", J203, " Pkt."))</f>
        <v>#VALUE!</v>
      </c>
    </row>
    <row r="204" customFormat="false" ht="15" hidden="false" customHeight="false" outlineLevel="0" collapsed="false">
      <c r="A204" s="1" t="n">
        <f aca="false">Rohdaten!E204</f>
        <v>0</v>
      </c>
      <c r="B204" s="3" t="e">
        <f aca="false">VLOOKUP(Table1[[#This Row],[Qualität meiner Beiträge (auch schriftlich) (50 %)]],Tabelle2!$A$1:$B$5,2,FALSE())</f>
        <v>#VALUE!</v>
      </c>
      <c r="C204" s="4" t="e">
        <f aca="false">B204*$C$1</f>
        <v>#VALUE!</v>
      </c>
      <c r="D204" s="3" t="e">
        <f aca="false">VLOOKUP(Table1[[#This Row],[Quantität meiner Beiträge (auch schriftlich) (50 %)]],Tabelle2!$A$8:$B$12,2,FALSE())</f>
        <v>#VALUE!</v>
      </c>
      <c r="E204" s="4" t="e">
        <f aca="false">D204*$E$1</f>
        <v>#VALUE!</v>
      </c>
      <c r="F204" s="3" t="e">
        <f aca="false">VLOOKUP(Table1[[#This Row],[Einzel-, Partner- und Gruppenarbeiten (30 %)2]],Tabelle2!$A$15:$B$19,2,FALSE())</f>
        <v>#VALUE!</v>
      </c>
      <c r="G204" s="4" t="e">
        <f aca="false">F204*$G$1</f>
        <v>#VALUE!</v>
      </c>
      <c r="H204" s="5" t="e">
        <f aca="false">C204+E204+G204</f>
        <v>#VALUE!</v>
      </c>
      <c r="I204" s="6" t="e">
        <f aca="false">VLOOKUP(H204,Tabelle2!$A$23:$B$38,2,TRUE())</f>
        <v>#VALUE!</v>
      </c>
      <c r="J204" s="25" t="e">
        <f aca="false">IF(Table1[[#This Row],[Ich schätze mich - abweichend von den Fragen oben - so ein:]]=0,I204,Table1[[#This Row],[Ich schätze mich - abweichend von den Fragen oben - so ein:]])</f>
        <v>#VALUE!</v>
      </c>
      <c r="K204" s="26" t="e">
        <f aca="false">I204-J204</f>
        <v>#VALUE!</v>
      </c>
      <c r="M204" s="22" t="e">
        <f aca="false">IF(L204-J204=0,"gar nicht",IF(L204-J204&lt;0,CONCATENATE("zu Ihren Ungunsten ",(L204-J204)," Pkt."),CONCATENATE("zu Ihren Gunsten ",ABS(L204-J204), " Pkt.")))</f>
        <v>#VALUE!</v>
      </c>
      <c r="N204" s="24" t="e">
        <f aca="false">IF(K204=0, "", CONCATENATE("Davon abweichend sehen Sie sich selbst bei ", J204, " Pkt."))</f>
        <v>#VALUE!</v>
      </c>
    </row>
    <row r="205" customFormat="false" ht="15" hidden="false" customHeight="false" outlineLevel="0" collapsed="false">
      <c r="A205" s="1" t="n">
        <f aca="false">Rohdaten!E205</f>
        <v>0</v>
      </c>
      <c r="B205" s="3" t="e">
        <f aca="false">VLOOKUP(Table1[[#This Row],[Qualität meiner Beiträge (auch schriftlich) (50 %)]],Tabelle2!$A$1:$B$5,2,FALSE())</f>
        <v>#VALUE!</v>
      </c>
      <c r="C205" s="4" t="e">
        <f aca="false">B205*$C$1</f>
        <v>#VALUE!</v>
      </c>
      <c r="D205" s="3" t="e">
        <f aca="false">VLOOKUP(Table1[[#This Row],[Quantität meiner Beiträge (auch schriftlich) (50 %)]],Tabelle2!$A$8:$B$12,2,FALSE())</f>
        <v>#VALUE!</v>
      </c>
      <c r="E205" s="4" t="e">
        <f aca="false">D205*$E$1</f>
        <v>#VALUE!</v>
      </c>
      <c r="F205" s="3" t="e">
        <f aca="false">VLOOKUP(Table1[[#This Row],[Einzel-, Partner- und Gruppenarbeiten (30 %)2]],Tabelle2!$A$15:$B$19,2,FALSE())</f>
        <v>#VALUE!</v>
      </c>
      <c r="G205" s="4" t="e">
        <f aca="false">F205*$G$1</f>
        <v>#VALUE!</v>
      </c>
      <c r="H205" s="5" t="e">
        <f aca="false">C205+E205+G205</f>
        <v>#VALUE!</v>
      </c>
      <c r="I205" s="6" t="e">
        <f aca="false">VLOOKUP(H205,Tabelle2!$A$23:$B$38,2,TRUE())</f>
        <v>#VALUE!</v>
      </c>
      <c r="J205" s="25" t="e">
        <f aca="false">IF(Table1[[#This Row],[Ich schätze mich - abweichend von den Fragen oben - so ein:]]=0,I205,Table1[[#This Row],[Ich schätze mich - abweichend von den Fragen oben - so ein:]])</f>
        <v>#VALUE!</v>
      </c>
      <c r="K205" s="26" t="e">
        <f aca="false">I205-J205</f>
        <v>#VALUE!</v>
      </c>
      <c r="M205" s="22" t="e">
        <f aca="false">IF(L205-J205=0,"gar nicht",IF(L205-J205&lt;0,CONCATENATE("zu Ihren Ungunsten ",(L205-J205)," Pkt."),CONCATENATE("zu Ihren Gunsten ",ABS(L205-J205), " Pkt.")))</f>
        <v>#VALUE!</v>
      </c>
      <c r="N205" s="24" t="e">
        <f aca="false">IF(K205=0, "", CONCATENATE("Davon abweichend sehen Sie sich selbst bei ", J205, " Pkt."))</f>
        <v>#VALUE!</v>
      </c>
    </row>
    <row r="206" customFormat="false" ht="15" hidden="false" customHeight="false" outlineLevel="0" collapsed="false">
      <c r="A206" s="1" t="n">
        <f aca="false">Rohdaten!E206</f>
        <v>0</v>
      </c>
      <c r="B206" s="3" t="e">
        <f aca="false">VLOOKUP(Table1[[#This Row],[Qualität meiner Beiträge (auch schriftlich) (50 %)]],Tabelle2!$A$1:$B$5,2,FALSE())</f>
        <v>#VALUE!</v>
      </c>
      <c r="C206" s="4" t="e">
        <f aca="false">B206*$C$1</f>
        <v>#VALUE!</v>
      </c>
      <c r="D206" s="3" t="e">
        <f aca="false">VLOOKUP(Table1[[#This Row],[Quantität meiner Beiträge (auch schriftlich) (50 %)]],Tabelle2!$A$8:$B$12,2,FALSE())</f>
        <v>#VALUE!</v>
      </c>
      <c r="E206" s="4" t="e">
        <f aca="false">D206*$E$1</f>
        <v>#VALUE!</v>
      </c>
      <c r="F206" s="3" t="e">
        <f aca="false">VLOOKUP(Table1[[#This Row],[Einzel-, Partner- und Gruppenarbeiten (30 %)2]],Tabelle2!$A$15:$B$19,2,FALSE())</f>
        <v>#VALUE!</v>
      </c>
      <c r="G206" s="4" t="e">
        <f aca="false">F206*$G$1</f>
        <v>#VALUE!</v>
      </c>
      <c r="H206" s="5" t="e">
        <f aca="false">C206+E206+G206</f>
        <v>#VALUE!</v>
      </c>
      <c r="I206" s="6" t="e">
        <f aca="false">VLOOKUP(H206,Tabelle2!$A$23:$B$38,2,TRUE())</f>
        <v>#VALUE!</v>
      </c>
      <c r="J206" s="25" t="e">
        <f aca="false">IF(Table1[[#This Row],[Ich schätze mich - abweichend von den Fragen oben - so ein:]]=0,I206,Table1[[#This Row],[Ich schätze mich - abweichend von den Fragen oben - so ein:]])</f>
        <v>#VALUE!</v>
      </c>
      <c r="K206" s="26" t="e">
        <f aca="false">I206-J206</f>
        <v>#VALUE!</v>
      </c>
      <c r="M206" s="22" t="e">
        <f aca="false">IF(L206-J206=0,"gar nicht",IF(L206-J206&lt;0,CONCATENATE("zu Ihren Ungunsten ",(L206-J206)," Pkt."),CONCATENATE("zu Ihren Gunsten ",ABS(L206-J206), " Pkt.")))</f>
        <v>#VALUE!</v>
      </c>
    </row>
    <row r="207" customFormat="false" ht="15" hidden="false" customHeight="false" outlineLevel="0" collapsed="false">
      <c r="A207" s="1" t="n">
        <f aca="false">Rohdaten!E207</f>
        <v>0</v>
      </c>
      <c r="B207" s="3" t="e">
        <f aca="false">VLOOKUP(Table1[[#This Row],[Qualität meiner Beiträge (auch schriftlich) (50 %)]],Tabelle2!$A$1:$B$5,2,FALSE())</f>
        <v>#VALUE!</v>
      </c>
      <c r="C207" s="4" t="e">
        <f aca="false">B207*$C$1</f>
        <v>#VALUE!</v>
      </c>
      <c r="D207" s="3" t="e">
        <f aca="false">VLOOKUP(Table1[[#This Row],[Quantität meiner Beiträge (auch schriftlich) (50 %)]],Tabelle2!$A$8:$B$12,2,FALSE())</f>
        <v>#VALUE!</v>
      </c>
      <c r="E207" s="4" t="e">
        <f aca="false">D207*$E$1</f>
        <v>#VALUE!</v>
      </c>
      <c r="F207" s="3" t="e">
        <f aca="false">VLOOKUP(Table1[[#This Row],[Einzel-, Partner- und Gruppenarbeiten (30 %)2]],Tabelle2!$A$15:$B$19,2,FALSE())</f>
        <v>#VALUE!</v>
      </c>
      <c r="G207" s="4" t="e">
        <f aca="false">F207*$G$1</f>
        <v>#VALUE!</v>
      </c>
      <c r="H207" s="5" t="e">
        <f aca="false">C207+E207+G207</f>
        <v>#VALUE!</v>
      </c>
      <c r="I207" s="6" t="e">
        <f aca="false">VLOOKUP(H207,Tabelle2!$A$23:$B$38,2,TRUE())</f>
        <v>#VALUE!</v>
      </c>
      <c r="J207" s="25" t="e">
        <f aca="false">IF(Table1[[#This Row],[Ich schätze mich - abweichend von den Fragen oben - so ein:]]=0,I207,Table1[[#This Row],[Ich schätze mich - abweichend von den Fragen oben - so ein:]])</f>
        <v>#VALUE!</v>
      </c>
      <c r="K207" s="26" t="e">
        <f aca="false">I207-J207</f>
        <v>#VALUE!</v>
      </c>
      <c r="M207" s="22" t="e">
        <f aca="false">IF(L207-J207=0,"gar nicht",IF(L207-J207&lt;0,CONCATENATE("zu Ihren Ungunsten ",(L207-J207)," Pkt."),CONCATENATE("zu Ihren Gunsten ",ABS(L207-J207), " Pkt.")))</f>
        <v>#VALUE!</v>
      </c>
    </row>
    <row r="208" customFormat="false" ht="15" hidden="false" customHeight="false" outlineLevel="0" collapsed="false">
      <c r="A208" s="1" t="n">
        <f aca="false">Rohdaten!E208</f>
        <v>0</v>
      </c>
      <c r="B208" s="3" t="e">
        <f aca="false">VLOOKUP(Table1[[#This Row],[Qualität meiner Beiträge (auch schriftlich) (50 %)]],Tabelle2!$A$1:$B$5,2,FALSE())</f>
        <v>#VALUE!</v>
      </c>
      <c r="C208" s="4" t="e">
        <f aca="false">B208*$C$1</f>
        <v>#VALUE!</v>
      </c>
      <c r="D208" s="3" t="e">
        <f aca="false">VLOOKUP(Table1[[#This Row],[Quantität meiner Beiträge (auch schriftlich) (50 %)]],Tabelle2!$A$8:$B$12,2,FALSE())</f>
        <v>#VALUE!</v>
      </c>
      <c r="E208" s="4" t="e">
        <f aca="false">D208*$E$1</f>
        <v>#VALUE!</v>
      </c>
      <c r="F208" s="3" t="e">
        <f aca="false">VLOOKUP(Table1[[#This Row],[Einzel-, Partner- und Gruppenarbeiten (30 %)2]],Tabelle2!$A$15:$B$19,2,FALSE())</f>
        <v>#VALUE!</v>
      </c>
      <c r="G208" s="4" t="e">
        <f aca="false">F208*$G$1</f>
        <v>#VALUE!</v>
      </c>
      <c r="H208" s="5" t="e">
        <f aca="false">C208+E208+G208</f>
        <v>#VALUE!</v>
      </c>
      <c r="I208" s="6" t="e">
        <f aca="false">VLOOKUP(H208,Tabelle2!$A$23:$B$38,2,TRUE())</f>
        <v>#VALUE!</v>
      </c>
      <c r="J208" s="25" t="e">
        <f aca="false">IF(Table1[[#This Row],[Ich schätze mich - abweichend von den Fragen oben - so ein:]]=0,I208,Table1[[#This Row],[Ich schätze mich - abweichend von den Fragen oben - so ein:]])</f>
        <v>#VALUE!</v>
      </c>
      <c r="K208" s="26" t="e">
        <f aca="false">I208-J208</f>
        <v>#VALUE!</v>
      </c>
      <c r="M208" s="22" t="e">
        <f aca="false">IF(L208-J208=0,"gar nicht",IF(L208-J208&lt;0,CONCATENATE("zu Ihren Ungunsten ",(L208-J208)," Pkt."),CONCATENATE("zu Ihren Gunsten ",ABS(L208-J208), " Pkt.")))</f>
        <v>#VALUE!</v>
      </c>
    </row>
    <row r="209" customFormat="false" ht="15" hidden="false" customHeight="false" outlineLevel="0" collapsed="false">
      <c r="A209" s="1" t="n">
        <f aca="false">Rohdaten!E209</f>
        <v>0</v>
      </c>
      <c r="B209" s="3" t="e">
        <f aca="false">VLOOKUP(Table1[[#This Row],[Qualität meiner Beiträge (auch schriftlich) (50 %)]],Tabelle2!$A$1:$B$5,2,FALSE())</f>
        <v>#VALUE!</v>
      </c>
      <c r="C209" s="4" t="e">
        <f aca="false">B209*$C$1</f>
        <v>#VALUE!</v>
      </c>
      <c r="D209" s="3" t="e">
        <f aca="false">VLOOKUP(Table1[[#This Row],[Quantität meiner Beiträge (auch schriftlich) (50 %)]],Tabelle2!$A$8:$B$12,2,FALSE())</f>
        <v>#VALUE!</v>
      </c>
      <c r="E209" s="4" t="e">
        <f aca="false">D209*$E$1</f>
        <v>#VALUE!</v>
      </c>
      <c r="F209" s="3" t="e">
        <f aca="false">VLOOKUP(Table1[[#This Row],[Einzel-, Partner- und Gruppenarbeiten (30 %)2]],Tabelle2!$A$15:$B$19,2,FALSE())</f>
        <v>#VALUE!</v>
      </c>
      <c r="G209" s="4" t="e">
        <f aca="false">F209*$G$1</f>
        <v>#VALUE!</v>
      </c>
      <c r="H209" s="5" t="e">
        <f aca="false">C209+E209+G209</f>
        <v>#VALUE!</v>
      </c>
      <c r="I209" s="6" t="e">
        <f aca="false">VLOOKUP(H209,Tabelle2!$A$23:$B$38,2,TRUE())</f>
        <v>#VALUE!</v>
      </c>
      <c r="J209" s="25" t="e">
        <f aca="false">IF(Table1[[#This Row],[Ich schätze mich - abweichend von den Fragen oben - so ein:]]=0,I209,Table1[[#This Row],[Ich schätze mich - abweichend von den Fragen oben - so ein:]])</f>
        <v>#VALUE!</v>
      </c>
      <c r="K209" s="26" t="e">
        <f aca="false">I209-J209</f>
        <v>#VALUE!</v>
      </c>
      <c r="M209" s="22" t="e">
        <f aca="false">IF(L209-J209=0,"gar nicht",IF(L209-J209&lt;0,CONCATENATE("zu Ihren Ungunsten ",(L209-J209)," Pkt."),CONCATENATE("zu Ihren Gunsten ",ABS(L209-J209), " Pkt.")))</f>
        <v>#VALUE!</v>
      </c>
    </row>
    <row r="210" customFormat="false" ht="15" hidden="false" customHeight="false" outlineLevel="0" collapsed="false">
      <c r="A210" s="1" t="n">
        <f aca="false">Rohdaten!E210</f>
        <v>0</v>
      </c>
      <c r="B210" s="3" t="e">
        <f aca="false">VLOOKUP(Table1[[#This Row],[Qualität meiner Beiträge (auch schriftlich) (50 %)]],Tabelle2!$A$1:$B$5,2,FALSE())</f>
        <v>#VALUE!</v>
      </c>
      <c r="C210" s="4" t="e">
        <f aca="false">B210*$C$1</f>
        <v>#VALUE!</v>
      </c>
      <c r="D210" s="3" t="e">
        <f aca="false">VLOOKUP(Table1[[#This Row],[Quantität meiner Beiträge (auch schriftlich) (50 %)]],Tabelle2!$A$8:$B$12,2,FALSE())</f>
        <v>#VALUE!</v>
      </c>
      <c r="E210" s="4" t="e">
        <f aca="false">D210*$E$1</f>
        <v>#VALUE!</v>
      </c>
      <c r="F210" s="3" t="e">
        <f aca="false">VLOOKUP(Table1[[#This Row],[Einzel-, Partner- und Gruppenarbeiten (30 %)2]],Tabelle2!$A$15:$B$19,2,FALSE())</f>
        <v>#VALUE!</v>
      </c>
      <c r="G210" s="4" t="e">
        <f aca="false">F210*$G$1</f>
        <v>#VALUE!</v>
      </c>
      <c r="H210" s="5" t="e">
        <f aca="false">C210+E210+G210</f>
        <v>#VALUE!</v>
      </c>
      <c r="I210" s="6" t="e">
        <f aca="false">VLOOKUP(H210,Tabelle2!$A$23:$B$38,2,TRUE())</f>
        <v>#VALUE!</v>
      </c>
      <c r="J210" s="25" t="e">
        <f aca="false">IF(Table1[[#This Row],[Ich schätze mich - abweichend von den Fragen oben - so ein:]]=0,I210,Table1[[#This Row],[Ich schätze mich - abweichend von den Fragen oben - so ein:]])</f>
        <v>#VALUE!</v>
      </c>
      <c r="K210" s="26" t="e">
        <f aca="false">I210-J210</f>
        <v>#VALUE!</v>
      </c>
      <c r="M210" s="22" t="e">
        <f aca="false">IF(L210-J210=0,"gar nicht",IF(L210-J210&lt;0,CONCATENATE("zu Ihren Ungunsten ",(L210-J210)," Pkt."),CONCATENATE("zu Ihren Gunsten ",ABS(L210-J210), " Pkt.")))</f>
        <v>#VALUE!</v>
      </c>
    </row>
    <row r="211" customFormat="false" ht="15" hidden="false" customHeight="false" outlineLevel="0" collapsed="false">
      <c r="A211" s="1" t="n">
        <f aca="false">Rohdaten!E211</f>
        <v>0</v>
      </c>
      <c r="B211" s="3" t="e">
        <f aca="false">VLOOKUP(Table1[[#This Row],[Qualität meiner Beiträge (auch schriftlich) (50 %)]],Tabelle2!$A$1:$B$5,2,FALSE())</f>
        <v>#VALUE!</v>
      </c>
      <c r="C211" s="4" t="e">
        <f aca="false">B211*$C$1</f>
        <v>#VALUE!</v>
      </c>
      <c r="D211" s="3" t="e">
        <f aca="false">VLOOKUP(Table1[[#This Row],[Quantität meiner Beiträge (auch schriftlich) (50 %)]],Tabelle2!$A$8:$B$12,2,FALSE())</f>
        <v>#VALUE!</v>
      </c>
      <c r="E211" s="4" t="e">
        <f aca="false">D211*$E$1</f>
        <v>#VALUE!</v>
      </c>
      <c r="F211" s="3" t="e">
        <f aca="false">VLOOKUP(Table1[[#This Row],[Einzel-, Partner- und Gruppenarbeiten (30 %)2]],Tabelle2!$A$15:$B$19,2,FALSE())</f>
        <v>#VALUE!</v>
      </c>
      <c r="G211" s="4" t="e">
        <f aca="false">F211*$G$1</f>
        <v>#VALUE!</v>
      </c>
      <c r="H211" s="5" t="e">
        <f aca="false">C211+E211+G211</f>
        <v>#VALUE!</v>
      </c>
      <c r="I211" s="6" t="e">
        <f aca="false">VLOOKUP(H211,Tabelle2!$A$23:$B$38,2,TRUE())</f>
        <v>#VALUE!</v>
      </c>
      <c r="J211" s="25" t="e">
        <f aca="false">IF(Table1[[#This Row],[Ich schätze mich - abweichend von den Fragen oben - so ein:]]=0,I211,Table1[[#This Row],[Ich schätze mich - abweichend von den Fragen oben - so ein:]])</f>
        <v>#VALUE!</v>
      </c>
      <c r="K211" s="26" t="e">
        <f aca="false">I211-J211</f>
        <v>#VALUE!</v>
      </c>
      <c r="M211" s="22" t="e">
        <f aca="false">IF(L211-J211=0,"gar nicht",IF(L211-J211&lt;0,CONCATENATE("zu Ihren Ungunsten ",(L211-J211)," Pkt."),CONCATENATE("zu Ihren Gunsten ",ABS(L211-J211), " Pkt.")))</f>
        <v>#VALUE!</v>
      </c>
    </row>
    <row r="212" customFormat="false" ht="15" hidden="false" customHeight="false" outlineLevel="0" collapsed="false">
      <c r="A212" s="1" t="n">
        <f aca="false">Rohdaten!E212</f>
        <v>0</v>
      </c>
      <c r="B212" s="3" t="e">
        <f aca="false">VLOOKUP(Table1[[#This Row],[Qualität meiner Beiträge (auch schriftlich) (50 %)]],Tabelle2!$A$1:$B$5,2,FALSE())</f>
        <v>#VALUE!</v>
      </c>
      <c r="C212" s="4" t="e">
        <f aca="false">B212*$C$1</f>
        <v>#VALUE!</v>
      </c>
      <c r="D212" s="3" t="e">
        <f aca="false">VLOOKUP(Table1[[#This Row],[Quantität meiner Beiträge (auch schriftlich) (50 %)]],Tabelle2!$A$8:$B$12,2,FALSE())</f>
        <v>#VALUE!</v>
      </c>
      <c r="E212" s="4" t="e">
        <f aca="false">D212*$E$1</f>
        <v>#VALUE!</v>
      </c>
      <c r="F212" s="3" t="e">
        <f aca="false">VLOOKUP(Table1[[#This Row],[Einzel-, Partner- und Gruppenarbeiten (30 %)2]],Tabelle2!$A$15:$B$19,2,FALSE())</f>
        <v>#VALUE!</v>
      </c>
      <c r="G212" s="4" t="e">
        <f aca="false">F212*$G$1</f>
        <v>#VALUE!</v>
      </c>
      <c r="H212" s="5" t="e">
        <f aca="false">C212+E212+G212</f>
        <v>#VALUE!</v>
      </c>
      <c r="I212" s="6" t="e">
        <f aca="false">VLOOKUP(H212,Tabelle2!$A$23:$B$38,2,TRUE())</f>
        <v>#VALUE!</v>
      </c>
      <c r="J212" s="25" t="e">
        <f aca="false">IF(Table1[[#This Row],[Ich schätze mich - abweichend von den Fragen oben - so ein:]]=0,I212,Table1[[#This Row],[Ich schätze mich - abweichend von den Fragen oben - so ein:]])</f>
        <v>#VALUE!</v>
      </c>
      <c r="K212" s="26" t="e">
        <f aca="false">I212-J212</f>
        <v>#VALUE!</v>
      </c>
      <c r="M212" s="22" t="e">
        <f aca="false">IF(L212-J212=0,"gar nicht",IF(L212-J212&lt;0,CONCATENATE("zu Ihren Ungunsten ",(L212-J212)," Pkt."),CONCATENATE("zu Ihren Gunsten ",ABS(L212-J212), " Pkt.")))</f>
        <v>#VALUE!</v>
      </c>
    </row>
    <row r="213" customFormat="false" ht="15" hidden="false" customHeight="false" outlineLevel="0" collapsed="false">
      <c r="A213" s="1" t="n">
        <f aca="false">Rohdaten!E213</f>
        <v>0</v>
      </c>
      <c r="B213" s="3" t="e">
        <f aca="false">VLOOKUP(Table1[[#This Row],[Qualität meiner Beiträge (auch schriftlich) (50 %)]],Tabelle2!$A$1:$B$5,2,FALSE())</f>
        <v>#VALUE!</v>
      </c>
      <c r="C213" s="4" t="e">
        <f aca="false">B213*$C$1</f>
        <v>#VALUE!</v>
      </c>
      <c r="D213" s="3" t="e">
        <f aca="false">VLOOKUP(Table1[[#This Row],[Quantität meiner Beiträge (auch schriftlich) (50 %)]],Tabelle2!$A$8:$B$12,2,FALSE())</f>
        <v>#VALUE!</v>
      </c>
      <c r="E213" s="4" t="e">
        <f aca="false">D213*$E$1</f>
        <v>#VALUE!</v>
      </c>
      <c r="F213" s="3" t="e">
        <f aca="false">VLOOKUP(Table1[[#This Row],[Einzel-, Partner- und Gruppenarbeiten (30 %)2]],Tabelle2!$A$15:$B$19,2,FALSE())</f>
        <v>#VALUE!</v>
      </c>
      <c r="G213" s="4" t="e">
        <f aca="false">F213*$G$1</f>
        <v>#VALUE!</v>
      </c>
      <c r="H213" s="5" t="e">
        <f aca="false">C213+E213+G213</f>
        <v>#VALUE!</v>
      </c>
      <c r="I213" s="6" t="e">
        <f aca="false">VLOOKUP(H213,Tabelle2!$A$23:$B$38,2,TRUE())</f>
        <v>#VALUE!</v>
      </c>
      <c r="J213" s="25" t="e">
        <f aca="false">IF(Table1[[#This Row],[Ich schätze mich - abweichend von den Fragen oben - so ein:]]=0,I213,Table1[[#This Row],[Ich schätze mich - abweichend von den Fragen oben - so ein:]])</f>
        <v>#VALUE!</v>
      </c>
      <c r="K213" s="26" t="e">
        <f aca="false">I213-J213</f>
        <v>#VALUE!</v>
      </c>
      <c r="M213" s="22" t="e">
        <f aca="false">IF(L213-J213=0,"gar nicht",IF(L213-J213&lt;0,CONCATENATE("zu Ihren Ungunsten ",(L213-J213)," Pkt."),CONCATENATE("zu Ihren Gunsten ",ABS(L213-J213), " Pkt.")))</f>
        <v>#VALUE!</v>
      </c>
    </row>
    <row r="214" customFormat="false" ht="15" hidden="false" customHeight="false" outlineLevel="0" collapsed="false">
      <c r="A214" s="1" t="n">
        <f aca="false">Rohdaten!E214</f>
        <v>0</v>
      </c>
      <c r="B214" s="3" t="e">
        <f aca="false">VLOOKUP(Table1[[#This Row],[Qualität meiner Beiträge (auch schriftlich) (50 %)]],Tabelle2!$A$1:$B$5,2,FALSE())</f>
        <v>#VALUE!</v>
      </c>
      <c r="C214" s="4" t="e">
        <f aca="false">B214*$C$1</f>
        <v>#VALUE!</v>
      </c>
      <c r="D214" s="3" t="e">
        <f aca="false">VLOOKUP(Table1[[#This Row],[Quantität meiner Beiträge (auch schriftlich) (50 %)]],Tabelle2!$A$8:$B$12,2,FALSE())</f>
        <v>#VALUE!</v>
      </c>
      <c r="E214" s="4" t="e">
        <f aca="false">D214*$E$1</f>
        <v>#VALUE!</v>
      </c>
      <c r="F214" s="3" t="e">
        <f aca="false">VLOOKUP(Table1[[#This Row],[Einzel-, Partner- und Gruppenarbeiten (30 %)2]],Tabelle2!$A$15:$B$19,2,FALSE())</f>
        <v>#VALUE!</v>
      </c>
      <c r="G214" s="4" t="e">
        <f aca="false">F214*$G$1</f>
        <v>#VALUE!</v>
      </c>
      <c r="H214" s="5" t="e">
        <f aca="false">C214+E214+G214</f>
        <v>#VALUE!</v>
      </c>
      <c r="I214" s="6" t="e">
        <f aca="false">VLOOKUP(H214,Tabelle2!$A$23:$B$38,2,TRUE())</f>
        <v>#VALUE!</v>
      </c>
      <c r="J214" s="25" t="e">
        <f aca="false">IF(Table1[[#This Row],[Ich schätze mich - abweichend von den Fragen oben - so ein:]]=0,I214,Table1[[#This Row],[Ich schätze mich - abweichend von den Fragen oben - so ein:]])</f>
        <v>#VALUE!</v>
      </c>
      <c r="K214" s="26" t="e">
        <f aca="false">I214-J214</f>
        <v>#VALUE!</v>
      </c>
      <c r="M214" s="22" t="e">
        <f aca="false">IF(L214-J214=0,"gar nicht",IF(L214-J214&lt;0,CONCATENATE("zu Ihren Ungunsten ",(L214-J214)," Pkt."),CONCATENATE("zu Ihren Gunsten ",ABS(L214-J214), " Pkt.")))</f>
        <v>#VALUE!</v>
      </c>
    </row>
    <row r="215" customFormat="false" ht="15" hidden="false" customHeight="false" outlineLevel="0" collapsed="false">
      <c r="A215" s="1" t="n">
        <f aca="false">Rohdaten!E215</f>
        <v>0</v>
      </c>
      <c r="B215" s="3" t="e">
        <f aca="false">VLOOKUP(Table1[[#This Row],[Qualität meiner Beiträge (auch schriftlich) (50 %)]],Tabelle2!$A$1:$B$5,2,FALSE())</f>
        <v>#VALUE!</v>
      </c>
      <c r="C215" s="4" t="e">
        <f aca="false">B215*$C$1</f>
        <v>#VALUE!</v>
      </c>
      <c r="D215" s="3" t="e">
        <f aca="false">VLOOKUP(Table1[[#This Row],[Quantität meiner Beiträge (auch schriftlich) (50 %)]],Tabelle2!$A$8:$B$12,2,FALSE())</f>
        <v>#VALUE!</v>
      </c>
      <c r="E215" s="4" t="e">
        <f aca="false">D215*$E$1</f>
        <v>#VALUE!</v>
      </c>
      <c r="F215" s="3" t="e">
        <f aca="false">VLOOKUP(Table1[[#This Row],[Einzel-, Partner- und Gruppenarbeiten (30 %)2]],Tabelle2!$A$15:$B$19,2,FALSE())</f>
        <v>#VALUE!</v>
      </c>
      <c r="G215" s="4" t="e">
        <f aca="false">F215*$G$1</f>
        <v>#VALUE!</v>
      </c>
      <c r="H215" s="5" t="e">
        <f aca="false">C215+E215+G215</f>
        <v>#VALUE!</v>
      </c>
      <c r="I215" s="6" t="e">
        <f aca="false">VLOOKUP(H215,Tabelle2!$A$23:$B$38,2,TRUE())</f>
        <v>#VALUE!</v>
      </c>
      <c r="J215" s="25" t="e">
        <f aca="false">IF(Table1[[#This Row],[Ich schätze mich - abweichend von den Fragen oben - so ein:]]=0,I215,Table1[[#This Row],[Ich schätze mich - abweichend von den Fragen oben - so ein:]])</f>
        <v>#VALUE!</v>
      </c>
      <c r="K215" s="26" t="e">
        <f aca="false">I215-J215</f>
        <v>#VALUE!</v>
      </c>
      <c r="M215" s="22" t="e">
        <f aca="false">IF(L215-J215=0,"gar nicht",IF(L215-J215&lt;0,CONCATENATE("zu Ihren Ungunsten ",(L215-J215)," Pkt."),CONCATENATE("zu Ihren Gunsten ",ABS(L215-J215), " Pkt.")))</f>
        <v>#VALUE!</v>
      </c>
    </row>
    <row r="216" customFormat="false" ht="15" hidden="false" customHeight="false" outlineLevel="0" collapsed="false">
      <c r="A216" s="1" t="n">
        <f aca="false">Rohdaten!E216</f>
        <v>0</v>
      </c>
      <c r="B216" s="3" t="e">
        <f aca="false">VLOOKUP(Table1[[#This Row],[Qualität meiner Beiträge (auch schriftlich) (50 %)]],Tabelle2!$A$1:$B$5,2,FALSE())</f>
        <v>#VALUE!</v>
      </c>
      <c r="C216" s="4" t="e">
        <f aca="false">B216*$C$1</f>
        <v>#VALUE!</v>
      </c>
      <c r="D216" s="3" t="e">
        <f aca="false">VLOOKUP(Table1[[#This Row],[Quantität meiner Beiträge (auch schriftlich) (50 %)]],Tabelle2!$A$8:$B$12,2,FALSE())</f>
        <v>#VALUE!</v>
      </c>
      <c r="E216" s="4" t="e">
        <f aca="false">D216*$E$1</f>
        <v>#VALUE!</v>
      </c>
      <c r="F216" s="3" t="e">
        <f aca="false">VLOOKUP(Table1[[#This Row],[Einzel-, Partner- und Gruppenarbeiten (30 %)2]],Tabelle2!$A$15:$B$19,2,FALSE())</f>
        <v>#VALUE!</v>
      </c>
      <c r="G216" s="4" t="e">
        <f aca="false">F216*$G$1</f>
        <v>#VALUE!</v>
      </c>
      <c r="H216" s="5" t="e">
        <f aca="false">C216+E216+G216</f>
        <v>#VALUE!</v>
      </c>
      <c r="I216" s="6" t="e">
        <f aca="false">VLOOKUP(H216,Tabelle2!$A$23:$B$38,2,TRUE())</f>
        <v>#VALUE!</v>
      </c>
      <c r="J216" s="25" t="e">
        <f aca="false">IF(Table1[[#This Row],[Ich schätze mich - abweichend von den Fragen oben - so ein:]]=0,I216,Table1[[#This Row],[Ich schätze mich - abweichend von den Fragen oben - so ein:]])</f>
        <v>#VALUE!</v>
      </c>
      <c r="K216" s="26" t="e">
        <f aca="false">I216-J216</f>
        <v>#VALUE!</v>
      </c>
      <c r="M216" s="22" t="e">
        <f aca="false">IF(L216-J216=0,"gar nicht",IF(L216-J216&lt;0,CONCATENATE("zu Ihren Ungunsten ",(L216-J216)," Pkt."),CONCATENATE("zu Ihren Gunsten ",ABS(L216-J216), " Pkt.")))</f>
        <v>#VALUE!</v>
      </c>
    </row>
    <row r="217" customFormat="false" ht="15" hidden="false" customHeight="false" outlineLevel="0" collapsed="false">
      <c r="A217" s="1" t="n">
        <f aca="false">Rohdaten!E217</f>
        <v>0</v>
      </c>
      <c r="B217" s="3" t="e">
        <f aca="false">VLOOKUP(Table1[[#This Row],[Qualität meiner Beiträge (auch schriftlich) (50 %)]],Tabelle2!$A$1:$B$5,2,FALSE())</f>
        <v>#VALUE!</v>
      </c>
      <c r="C217" s="4" t="e">
        <f aca="false">B217*$C$1</f>
        <v>#VALUE!</v>
      </c>
      <c r="D217" s="3" t="e">
        <f aca="false">VLOOKUP(Table1[[#This Row],[Quantität meiner Beiträge (auch schriftlich) (50 %)]],Tabelle2!$A$8:$B$12,2,FALSE())</f>
        <v>#VALUE!</v>
      </c>
      <c r="E217" s="4" t="e">
        <f aca="false">D217*$E$1</f>
        <v>#VALUE!</v>
      </c>
      <c r="F217" s="3" t="e">
        <f aca="false">VLOOKUP(Table1[[#This Row],[Einzel-, Partner- und Gruppenarbeiten (30 %)2]],Tabelle2!$A$15:$B$19,2,FALSE())</f>
        <v>#VALUE!</v>
      </c>
      <c r="G217" s="4" t="e">
        <f aca="false">F217*$G$1</f>
        <v>#VALUE!</v>
      </c>
      <c r="H217" s="5" t="e">
        <f aca="false">C217+E217+G217</f>
        <v>#VALUE!</v>
      </c>
      <c r="I217" s="6" t="e">
        <f aca="false">VLOOKUP(H217,Tabelle2!$A$23:$B$38,2,TRUE())</f>
        <v>#VALUE!</v>
      </c>
      <c r="J217" s="25" t="e">
        <f aca="false">IF(Table1[[#This Row],[Ich schätze mich - abweichend von den Fragen oben - so ein:]]=0,I217,Table1[[#This Row],[Ich schätze mich - abweichend von den Fragen oben - so ein:]])</f>
        <v>#VALUE!</v>
      </c>
      <c r="K217" s="26" t="e">
        <f aca="false">I217-J217</f>
        <v>#VALUE!</v>
      </c>
      <c r="M217" s="22" t="e">
        <f aca="false">IF(L217-J217=0,"gar nicht",IF(L217-J217&lt;0,CONCATENATE("zu Ihren Ungunsten ",(L217-J217)," Pkt."),CONCATENATE("zu Ihren Gunsten ",ABS(L217-J217), " Pkt.")))</f>
        <v>#VALUE!</v>
      </c>
    </row>
    <row r="218" customFormat="false" ht="15" hidden="false" customHeight="false" outlineLevel="0" collapsed="false">
      <c r="A218" s="1" t="n">
        <f aca="false">Rohdaten!E218</f>
        <v>0</v>
      </c>
      <c r="B218" s="3" t="e">
        <f aca="false">VLOOKUP(Table1[[#This Row],[Qualität meiner Beiträge (auch schriftlich) (50 %)]],Tabelle2!$A$1:$B$5,2,FALSE())</f>
        <v>#VALUE!</v>
      </c>
      <c r="C218" s="4" t="e">
        <f aca="false">B218*$C$1</f>
        <v>#VALUE!</v>
      </c>
      <c r="D218" s="3" t="e">
        <f aca="false">VLOOKUP(Table1[[#This Row],[Quantität meiner Beiträge (auch schriftlich) (50 %)]],Tabelle2!$A$8:$B$12,2,FALSE())</f>
        <v>#VALUE!</v>
      </c>
      <c r="E218" s="4" t="e">
        <f aca="false">D218*$E$1</f>
        <v>#VALUE!</v>
      </c>
      <c r="F218" s="3" t="e">
        <f aca="false">VLOOKUP(Table1[[#This Row],[Einzel-, Partner- und Gruppenarbeiten (30 %)2]],Tabelle2!$A$15:$B$19,2,FALSE())</f>
        <v>#VALUE!</v>
      </c>
      <c r="G218" s="4" t="e">
        <f aca="false">F218*$G$1</f>
        <v>#VALUE!</v>
      </c>
      <c r="H218" s="5" t="e">
        <f aca="false">C218+E218+G218</f>
        <v>#VALUE!</v>
      </c>
      <c r="I218" s="6" t="e">
        <f aca="false">VLOOKUP(H218,Tabelle2!$A$23:$B$38,2,TRUE())</f>
        <v>#VALUE!</v>
      </c>
      <c r="J218" s="25" t="e">
        <f aca="false">IF(Table1[[#This Row],[Ich schätze mich - abweichend von den Fragen oben - so ein:]]=0,I218,Table1[[#This Row],[Ich schätze mich - abweichend von den Fragen oben - so ein:]])</f>
        <v>#VALUE!</v>
      </c>
      <c r="K218" s="26" t="e">
        <f aca="false">I218-J218</f>
        <v>#VALUE!</v>
      </c>
      <c r="M218" s="22" t="e">
        <f aca="false">IF(L218-J218=0,"gar nicht",IF(L218-J218&lt;0,CONCATENATE("zu Ihren Ungunsten ",(L218-J218)," Pkt."),CONCATENATE("zu Ihren Gunsten ",ABS(L218-J218), " Pkt.")))</f>
        <v>#VALUE!</v>
      </c>
    </row>
    <row r="219" customFormat="false" ht="15" hidden="false" customHeight="false" outlineLevel="0" collapsed="false">
      <c r="A219" s="1" t="n">
        <f aca="false">Rohdaten!E219</f>
        <v>0</v>
      </c>
      <c r="B219" s="3" t="e">
        <f aca="false">VLOOKUP(Table1[[#This Row],[Qualität meiner Beiträge (auch schriftlich) (50 %)]],Tabelle2!$A$1:$B$5,2,FALSE())</f>
        <v>#VALUE!</v>
      </c>
      <c r="C219" s="4" t="e">
        <f aca="false">B219*$C$1</f>
        <v>#VALUE!</v>
      </c>
      <c r="D219" s="3" t="e">
        <f aca="false">VLOOKUP(Table1[[#This Row],[Quantität meiner Beiträge (auch schriftlich) (50 %)]],Tabelle2!$A$8:$B$12,2,FALSE())</f>
        <v>#VALUE!</v>
      </c>
      <c r="E219" s="4" t="e">
        <f aca="false">D219*$E$1</f>
        <v>#VALUE!</v>
      </c>
      <c r="F219" s="3" t="e">
        <f aca="false">VLOOKUP(Table1[[#This Row],[Einzel-, Partner- und Gruppenarbeiten (30 %)2]],Tabelle2!$A$15:$B$19,2,FALSE())</f>
        <v>#VALUE!</v>
      </c>
      <c r="G219" s="4" t="e">
        <f aca="false">F219*$G$1</f>
        <v>#VALUE!</v>
      </c>
      <c r="H219" s="5" t="e">
        <f aca="false">C219+E219+G219</f>
        <v>#VALUE!</v>
      </c>
      <c r="I219" s="6" t="e">
        <f aca="false">VLOOKUP(H219,Tabelle2!$A$23:$B$38,2,TRUE())</f>
        <v>#VALUE!</v>
      </c>
      <c r="J219" s="25" t="e">
        <f aca="false">IF(Table1[[#This Row],[Ich schätze mich - abweichend von den Fragen oben - so ein:]]=0,I219,Table1[[#This Row],[Ich schätze mich - abweichend von den Fragen oben - so ein:]])</f>
        <v>#VALUE!</v>
      </c>
      <c r="K219" s="26" t="e">
        <f aca="false">I219-J219</f>
        <v>#VALUE!</v>
      </c>
      <c r="M219" s="22" t="e">
        <f aca="false">IF(L219-J219=0,"gar nicht",IF(L219-J219&lt;0,CONCATENATE("zu Ihren Ungunsten ",(L219-J219)," Pkt."),CONCATENATE("zu Ihren Gunsten ",ABS(L219-J219), " Pkt.")))</f>
        <v>#VALUE!</v>
      </c>
    </row>
    <row r="220" customFormat="false" ht="15" hidden="false" customHeight="false" outlineLevel="0" collapsed="false">
      <c r="A220" s="1" t="n">
        <f aca="false">Rohdaten!E220</f>
        <v>0</v>
      </c>
      <c r="B220" s="3" t="e">
        <f aca="false">VLOOKUP(Table1[[#This Row],[Qualität meiner Beiträge (auch schriftlich) (50 %)]],Tabelle2!$A$1:$B$5,2,FALSE())</f>
        <v>#VALUE!</v>
      </c>
      <c r="C220" s="4" t="e">
        <f aca="false">B220*$C$1</f>
        <v>#VALUE!</v>
      </c>
      <c r="D220" s="3" t="e">
        <f aca="false">VLOOKUP(Table1[[#This Row],[Quantität meiner Beiträge (auch schriftlich) (50 %)]],Tabelle2!$A$8:$B$12,2,FALSE())</f>
        <v>#VALUE!</v>
      </c>
      <c r="E220" s="4" t="e">
        <f aca="false">D220*$E$1</f>
        <v>#VALUE!</v>
      </c>
      <c r="F220" s="3" t="e">
        <f aca="false">VLOOKUP(Table1[[#This Row],[Einzel-, Partner- und Gruppenarbeiten (30 %)2]],Tabelle2!$A$15:$B$19,2,FALSE())</f>
        <v>#VALUE!</v>
      </c>
      <c r="G220" s="4" t="e">
        <f aca="false">F220*$G$1</f>
        <v>#VALUE!</v>
      </c>
      <c r="H220" s="5" t="e">
        <f aca="false">C220+E220+G220</f>
        <v>#VALUE!</v>
      </c>
      <c r="I220" s="6" t="e">
        <f aca="false">VLOOKUP(H220,Tabelle2!$A$23:$B$38,2,TRUE())</f>
        <v>#VALUE!</v>
      </c>
      <c r="J220" s="25" t="e">
        <f aca="false">IF(Table1[[#This Row],[Ich schätze mich - abweichend von den Fragen oben - so ein:]]=0,I220,Table1[[#This Row],[Ich schätze mich - abweichend von den Fragen oben - so ein:]])</f>
        <v>#VALUE!</v>
      </c>
      <c r="K220" s="26" t="e">
        <f aca="false">I220-J220</f>
        <v>#VALUE!</v>
      </c>
      <c r="M220" s="22" t="e">
        <f aca="false">IF(L220-J220=0,"gar nicht",IF(L220-J220&lt;0,CONCATENATE("zu Ihren Ungunsten ",(L220-J220)," Pkt."),CONCATENATE("zu Ihren Gunsten ",ABS(L220-J220), " Pkt.")))</f>
        <v>#VALUE!</v>
      </c>
    </row>
    <row r="221" customFormat="false" ht="15" hidden="false" customHeight="false" outlineLevel="0" collapsed="false">
      <c r="A221" s="1" t="n">
        <f aca="false">Rohdaten!E221</f>
        <v>0</v>
      </c>
      <c r="B221" s="3" t="e">
        <f aca="false">VLOOKUP(Table1[[#This Row],[Qualität meiner Beiträge (auch schriftlich) (50 %)]],Tabelle2!$A$1:$B$5,2,FALSE())</f>
        <v>#VALUE!</v>
      </c>
      <c r="D221" s="3" t="e">
        <f aca="false">VLOOKUP(Table1[[#This Row],[Quantität meiner Beiträge (auch schriftlich) (50 %)]],Tabelle2!$A$8:$B$12,2,FALSE())</f>
        <v>#VALUE!</v>
      </c>
      <c r="E221" s="4" t="e">
        <f aca="false">D221*$E$1</f>
        <v>#VALUE!</v>
      </c>
      <c r="F221" s="3" t="e">
        <f aca="false">VLOOKUP(Table1[[#This Row],[Einzel-, Partner- und Gruppenarbeiten (30 %)2]],Tabelle2!$A$15:$B$19,2,FALSE())</f>
        <v>#VALUE!</v>
      </c>
      <c r="G221" s="4" t="e">
        <f aca="false">F221*$G$1</f>
        <v>#VALUE!</v>
      </c>
      <c r="H221" s="5" t="e">
        <f aca="false">C221+E221+G221</f>
        <v>#VALUE!</v>
      </c>
      <c r="I221" s="6" t="e">
        <f aca="false">VLOOKUP(H221,Tabelle2!$A$23:$B$38,2,TRUE())</f>
        <v>#VALUE!</v>
      </c>
      <c r="J221" s="25" t="e">
        <f aca="false">IF(Table1[[#This Row],[Ich schätze mich - abweichend von den Fragen oben - so ein:]]=0,I221,Table1[[#This Row],[Ich schätze mich - abweichend von den Fragen oben - so ein:]])</f>
        <v>#VALUE!</v>
      </c>
      <c r="K221" s="26" t="e">
        <f aca="false">I221-J221</f>
        <v>#VALUE!</v>
      </c>
      <c r="M221" s="22" t="e">
        <f aca="false">IF(L221-J221=0,"gar nicht",IF(L221-J221&lt;0,CONCATENATE("zu Ihren Ungunsten ",(L221-J221)," Pkt."),CONCATENATE("zu Ihren Gunsten ",ABS(L221-J221), " Pkt.")))</f>
        <v>#VALUE!</v>
      </c>
    </row>
    <row r="222" customFormat="false" ht="15" hidden="false" customHeight="false" outlineLevel="0" collapsed="false">
      <c r="A222" s="1" t="n">
        <f aca="false">Rohdaten!E222</f>
        <v>0</v>
      </c>
      <c r="B222" s="3" t="e">
        <f aca="false">VLOOKUP(Table1[[#This Row],[Qualität meiner Beiträge (auch schriftlich) (50 %)]],Tabelle2!$A$1:$B$5,2,FALSE())</f>
        <v>#VALUE!</v>
      </c>
      <c r="D222" s="3" t="e">
        <f aca="false">VLOOKUP(Table1[[#This Row],[Quantität meiner Beiträge (auch schriftlich) (50 %)]],Tabelle2!$A$8:$B$12,2,FALSE())</f>
        <v>#VALUE!</v>
      </c>
      <c r="E222" s="4" t="e">
        <f aca="false">D222*$E$1</f>
        <v>#VALUE!</v>
      </c>
      <c r="F222" s="3" t="e">
        <f aca="false">VLOOKUP(Table1[[#This Row],[Einzel-, Partner- und Gruppenarbeiten (30 %)2]],Tabelle2!$A$15:$B$19,2,FALSE())</f>
        <v>#VALUE!</v>
      </c>
      <c r="G222" s="4" t="e">
        <f aca="false">F222*$G$1</f>
        <v>#VALUE!</v>
      </c>
      <c r="H222" s="5" t="e">
        <f aca="false">C222+E222+G222</f>
        <v>#VALUE!</v>
      </c>
      <c r="I222" s="6" t="e">
        <f aca="false">VLOOKUP(H222,Tabelle2!$A$23:$B$38,2,TRUE())</f>
        <v>#VALUE!</v>
      </c>
      <c r="J222" s="25" t="e">
        <f aca="false">IF(Table1[[#This Row],[Ich schätze mich - abweichend von den Fragen oben - so ein:]]=0,I222,Table1[[#This Row],[Ich schätze mich - abweichend von den Fragen oben - so ein:]])</f>
        <v>#VALUE!</v>
      </c>
      <c r="K222" s="26" t="e">
        <f aca="false">I222-J222</f>
        <v>#VALUE!</v>
      </c>
      <c r="M222" s="22" t="e">
        <f aca="false">IF(L222-J222=0,"gar nicht",IF(L222-J222&lt;0,CONCATENATE("zu Ihren Ungunsten ",(L222-J222)," Pkt."),CONCATENATE("zu Ihren Gunsten ",ABS(L222-J222), " Pkt.")))</f>
        <v>#VALUE!</v>
      </c>
    </row>
    <row r="223" customFormat="false" ht="15" hidden="false" customHeight="false" outlineLevel="0" collapsed="false">
      <c r="A223" s="1" t="n">
        <f aca="false">Rohdaten!E223</f>
        <v>0</v>
      </c>
      <c r="B223" s="3" t="e">
        <f aca="false">VLOOKUP(Table1[[#This Row],[Qualität meiner Beiträge (auch schriftlich) (50 %)]],Tabelle2!$A$1:$B$5,2,FALSE())</f>
        <v>#VALUE!</v>
      </c>
      <c r="D223" s="3" t="e">
        <f aca="false">VLOOKUP(Table1[[#This Row],[Quantität meiner Beiträge (auch schriftlich) (50 %)]],Tabelle2!$A$8:$B$12,2,FALSE())</f>
        <v>#VALUE!</v>
      </c>
      <c r="E223" s="4" t="e">
        <f aca="false">D223*$E$1</f>
        <v>#VALUE!</v>
      </c>
      <c r="F223" s="3" t="e">
        <f aca="false">VLOOKUP(Table1[[#This Row],[Einzel-, Partner- und Gruppenarbeiten (30 %)2]],Tabelle2!$A$15:$B$19,2,FALSE())</f>
        <v>#VALUE!</v>
      </c>
      <c r="G223" s="4" t="e">
        <f aca="false">F223*$G$1</f>
        <v>#VALUE!</v>
      </c>
      <c r="H223" s="5" t="e">
        <f aca="false">C223+E223+G223</f>
        <v>#VALUE!</v>
      </c>
      <c r="I223" s="6" t="e">
        <f aca="false">VLOOKUP(H223,Tabelle2!$A$23:$B$38,2,TRUE())</f>
        <v>#VALUE!</v>
      </c>
      <c r="J223" s="25" t="e">
        <f aca="false">IF(Table1[[#This Row],[Ich schätze mich - abweichend von den Fragen oben - so ein:]]=0,I223,Table1[[#This Row],[Ich schätze mich - abweichend von den Fragen oben - so ein:]])</f>
        <v>#VALUE!</v>
      </c>
      <c r="K223" s="26" t="e">
        <f aca="false">I223-J223</f>
        <v>#VALUE!</v>
      </c>
      <c r="M223" s="22" t="e">
        <f aca="false">IF(L223-J223=0,"gar nicht",IF(L223-J223&lt;0,CONCATENATE("zu Ihren Ungunsten ",(L223-J223)," Pkt."),CONCATENATE("zu Ihren Gunsten ",ABS(L223-J223), " Pkt.")))</f>
        <v>#VALUE!</v>
      </c>
    </row>
    <row r="224" customFormat="false" ht="15" hidden="false" customHeight="false" outlineLevel="0" collapsed="false">
      <c r="A224" s="1" t="n">
        <f aca="false">Rohdaten!E224</f>
        <v>0</v>
      </c>
      <c r="B224" s="3" t="e">
        <f aca="false">VLOOKUP(Table1[[#This Row],[Qualität meiner Beiträge (auch schriftlich) (50 %)]],Tabelle2!$A$1:$B$5,2,FALSE())</f>
        <v>#VALUE!</v>
      </c>
      <c r="D224" s="3" t="e">
        <f aca="false">VLOOKUP(Table1[[#This Row],[Quantität meiner Beiträge (auch schriftlich) (50 %)]],Tabelle2!$A$8:$B$12,2,FALSE())</f>
        <v>#VALUE!</v>
      </c>
      <c r="E224" s="4" t="e">
        <f aca="false">D224*$E$1</f>
        <v>#VALUE!</v>
      </c>
      <c r="F224" s="3" t="e">
        <f aca="false">VLOOKUP(Table1[[#This Row],[Einzel-, Partner- und Gruppenarbeiten (30 %)2]],Tabelle2!$A$15:$B$19,2,FALSE())</f>
        <v>#VALUE!</v>
      </c>
      <c r="G224" s="4" t="e">
        <f aca="false">F224*$G$1</f>
        <v>#VALUE!</v>
      </c>
      <c r="H224" s="5" t="e">
        <f aca="false">C224+E224+G224</f>
        <v>#VALUE!</v>
      </c>
      <c r="I224" s="6" t="e">
        <f aca="false">VLOOKUP(H224,Tabelle2!$A$23:$B$38,2,TRUE())</f>
        <v>#VALUE!</v>
      </c>
      <c r="J224" s="25" t="e">
        <f aca="false">IF(Table1[[#This Row],[Ich schätze mich - abweichend von den Fragen oben - so ein:]]=0,I224,Table1[[#This Row],[Ich schätze mich - abweichend von den Fragen oben - so ein:]])</f>
        <v>#VALUE!</v>
      </c>
      <c r="K224" s="26" t="e">
        <f aca="false">I224-J224</f>
        <v>#VALUE!</v>
      </c>
      <c r="M224" s="22" t="e">
        <f aca="false">IF(L224-J224=0,"gar nicht",IF(L224-J224&lt;0,CONCATENATE("zu Ihren Ungunsten ",(L224-J224)," Pkt."),CONCATENATE("zu Ihren Gunsten ",ABS(L224-J224), " Pkt.")))</f>
        <v>#VALUE!</v>
      </c>
    </row>
    <row r="225" customFormat="false" ht="15" hidden="false" customHeight="false" outlineLevel="0" collapsed="false">
      <c r="A225" s="1" t="n">
        <f aca="false">Rohdaten!E225</f>
        <v>0</v>
      </c>
      <c r="B225" s="3" t="e">
        <f aca="false">VLOOKUP(Table1[[#This Row],[Qualität meiner Beiträge (auch schriftlich) (50 %)]],Tabelle2!$A$1:$B$5,2,FALSE())</f>
        <v>#VALUE!</v>
      </c>
      <c r="D225" s="3" t="e">
        <f aca="false">VLOOKUP(Table1[[#This Row],[Quantität meiner Beiträge (auch schriftlich) (50 %)]],Tabelle2!$A$8:$B$12,2,FALSE())</f>
        <v>#VALUE!</v>
      </c>
      <c r="E225" s="4" t="e">
        <f aca="false">D225*$E$1</f>
        <v>#VALUE!</v>
      </c>
      <c r="F225" s="3" t="e">
        <f aca="false">VLOOKUP(Table1[[#This Row],[Einzel-, Partner- und Gruppenarbeiten (30 %)2]],Tabelle2!$A$15:$B$19,2,FALSE())</f>
        <v>#VALUE!</v>
      </c>
      <c r="G225" s="4" t="e">
        <f aca="false">F225*$G$1</f>
        <v>#VALUE!</v>
      </c>
      <c r="H225" s="5" t="e">
        <f aca="false">C225+E225+G225</f>
        <v>#VALUE!</v>
      </c>
      <c r="I225" s="6" t="e">
        <f aca="false">VLOOKUP(H225,Tabelle2!$A$23:$B$38,2,TRUE())</f>
        <v>#VALUE!</v>
      </c>
      <c r="J225" s="25" t="e">
        <f aca="false">IF(Table1[[#This Row],[Ich schätze mich - abweichend von den Fragen oben - so ein:]]=0,I225,Table1[[#This Row],[Ich schätze mich - abweichend von den Fragen oben - so ein:]])</f>
        <v>#VALUE!</v>
      </c>
      <c r="K225" s="26" t="e">
        <f aca="false">I225-J225</f>
        <v>#VALUE!</v>
      </c>
      <c r="M225" s="22" t="e">
        <f aca="false">IF(L225-J225=0,"gar nicht",IF(L225-J225&lt;0,CONCATENATE("zu Ihren Ungunsten ",(L225-J225)," Pkt."),CONCATENATE("zu Ihren Gunsten ",ABS(L225-J225), " Pkt.")))</f>
        <v>#VALUE!</v>
      </c>
    </row>
    <row r="226" customFormat="false" ht="15" hidden="false" customHeight="false" outlineLevel="0" collapsed="false">
      <c r="A226" s="1" t="n">
        <f aca="false">Rohdaten!E226</f>
        <v>0</v>
      </c>
      <c r="B226" s="3" t="e">
        <f aca="false">VLOOKUP(Table1[[#This Row],[Qualität meiner Beiträge (auch schriftlich) (50 %)]],Tabelle2!$A$1:$B$5,2,FALSE())</f>
        <v>#VALUE!</v>
      </c>
      <c r="D226" s="3" t="e">
        <f aca="false">VLOOKUP(Table1[[#This Row],[Quantität meiner Beiträge (auch schriftlich) (50 %)]],Tabelle2!$A$8:$B$12,2,FALSE())</f>
        <v>#VALUE!</v>
      </c>
      <c r="E226" s="4" t="e">
        <f aca="false">D226*$E$1</f>
        <v>#VALUE!</v>
      </c>
      <c r="F226" s="3" t="e">
        <f aca="false">VLOOKUP(Table1[[#This Row],[Einzel-, Partner- und Gruppenarbeiten (30 %)2]],Tabelle2!$A$15:$B$19,2,FALSE())</f>
        <v>#VALUE!</v>
      </c>
      <c r="G226" s="4" t="e">
        <f aca="false">F226*$G$1</f>
        <v>#VALUE!</v>
      </c>
      <c r="H226" s="5" t="e">
        <f aca="false">C226+E226+G226</f>
        <v>#VALUE!</v>
      </c>
      <c r="I226" s="6" t="e">
        <f aca="false">VLOOKUP(H226,Tabelle2!$A$23:$B$38,2,TRUE())</f>
        <v>#VALUE!</v>
      </c>
      <c r="J226" s="25" t="e">
        <f aca="false">IF(Table1[[#This Row],[Ich schätze mich - abweichend von den Fragen oben - so ein:]]=0,I226,Table1[[#This Row],[Ich schätze mich - abweichend von den Fragen oben - so ein:]])</f>
        <v>#VALUE!</v>
      </c>
      <c r="K226" s="26" t="e">
        <f aca="false">I226-J226</f>
        <v>#VALUE!</v>
      </c>
      <c r="M226" s="22" t="e">
        <f aca="false">IF(L226-J226=0,"gar nicht",IF(L226-J226&lt;0,CONCATENATE("zu Ihren Ungunsten ",(L226-J226)," Pkt."),CONCATENATE("zu Ihren Gunsten ",ABS(L226-J226), " Pkt.")))</f>
        <v>#VALUE!</v>
      </c>
    </row>
    <row r="227" customFormat="false" ht="15" hidden="false" customHeight="false" outlineLevel="0" collapsed="false">
      <c r="A227" s="1" t="n">
        <f aca="false">Rohdaten!E227</f>
        <v>0</v>
      </c>
      <c r="B227" s="3" t="e">
        <f aca="false">VLOOKUP(Table1[[#This Row],[Qualität meiner Beiträge (auch schriftlich) (50 %)]],Tabelle2!$A$1:$B$5,2,FALSE())</f>
        <v>#VALUE!</v>
      </c>
      <c r="D227" s="3" t="e">
        <f aca="false">VLOOKUP(Table1[[#This Row],[Quantität meiner Beiträge (auch schriftlich) (50 %)]],Tabelle2!$A$8:$B$12,2,FALSE())</f>
        <v>#VALUE!</v>
      </c>
      <c r="E227" s="4" t="e">
        <f aca="false">D227*$E$1</f>
        <v>#VALUE!</v>
      </c>
      <c r="F227" s="3" t="e">
        <f aca="false">VLOOKUP(Table1[[#This Row],[Einzel-, Partner- und Gruppenarbeiten (30 %)2]],Tabelle2!$A$15:$B$19,2,FALSE())</f>
        <v>#VALUE!</v>
      </c>
      <c r="G227" s="4" t="e">
        <f aca="false">F227*$G$1</f>
        <v>#VALUE!</v>
      </c>
      <c r="H227" s="5" t="e">
        <f aca="false">C227+E227+G227</f>
        <v>#VALUE!</v>
      </c>
      <c r="I227" s="6" t="e">
        <f aca="false">VLOOKUP(H227,Tabelle2!$A$23:$B$38,2,TRUE())</f>
        <v>#VALUE!</v>
      </c>
      <c r="J227" s="25" t="e">
        <f aca="false">IF(Table1[[#This Row],[Ich schätze mich - abweichend von den Fragen oben - so ein:]]=0,I227,Table1[[#This Row],[Ich schätze mich - abweichend von den Fragen oben - so ein:]])</f>
        <v>#VALUE!</v>
      </c>
      <c r="K227" s="26" t="e">
        <f aca="false">I227-J227</f>
        <v>#VALUE!</v>
      </c>
      <c r="M227" s="22" t="e">
        <f aca="false">IF(L227-J227=0,"gar nicht",IF(L227-J227&lt;0,CONCATENATE("zu Ihren Ungunsten ",(L227-J227)," Pkt."),CONCATENATE("zu Ihren Gunsten ",ABS(L227-J227), " Pkt.")))</f>
        <v>#VALUE!</v>
      </c>
    </row>
    <row r="228" customFormat="false" ht="15" hidden="false" customHeight="false" outlineLevel="0" collapsed="false">
      <c r="A228" s="1" t="n">
        <f aca="false">Rohdaten!E228</f>
        <v>0</v>
      </c>
      <c r="B228" s="3" t="e">
        <f aca="false">VLOOKUP(Table1[[#This Row],[Qualität meiner Beiträge (auch schriftlich) (50 %)]],Tabelle2!$A$1:$B$5,2,FALSE())</f>
        <v>#VALUE!</v>
      </c>
      <c r="D228" s="3" t="e">
        <f aca="false">VLOOKUP(Table1[[#This Row],[Quantität meiner Beiträge (auch schriftlich) (50 %)]],Tabelle2!$A$8:$B$12,2,FALSE())</f>
        <v>#VALUE!</v>
      </c>
      <c r="E228" s="4" t="e">
        <f aca="false">D228*$E$1</f>
        <v>#VALUE!</v>
      </c>
      <c r="F228" s="3" t="e">
        <f aca="false">VLOOKUP(Table1[[#This Row],[Einzel-, Partner- und Gruppenarbeiten (30 %)2]],Tabelle2!$A$15:$B$19,2,FALSE())</f>
        <v>#VALUE!</v>
      </c>
      <c r="G228" s="4" t="e">
        <f aca="false">F228*$G$1</f>
        <v>#VALUE!</v>
      </c>
      <c r="H228" s="5" t="e">
        <f aca="false">C228+E228+G228</f>
        <v>#VALUE!</v>
      </c>
      <c r="I228" s="6" t="e">
        <f aca="false">VLOOKUP(H228,Tabelle2!$A$23:$B$38,2,TRUE())</f>
        <v>#VALUE!</v>
      </c>
      <c r="J228" s="25" t="e">
        <f aca="false">IF(Table1[[#This Row],[Ich schätze mich - abweichend von den Fragen oben - so ein:]]=0,I228,Table1[[#This Row],[Ich schätze mich - abweichend von den Fragen oben - so ein:]])</f>
        <v>#VALUE!</v>
      </c>
      <c r="K228" s="26" t="e">
        <f aca="false">I228-J228</f>
        <v>#VALUE!</v>
      </c>
      <c r="M228" s="22" t="e">
        <f aca="false">IF(L228-J228=0,"gar nicht",IF(L228-J228&lt;0,CONCATENATE("zu Ihren Ungunsten ",(L228-J228)," Pkt."),CONCATENATE("zu Ihren Gunsten ",ABS(L228-J228), " Pkt.")))</f>
        <v>#VALUE!</v>
      </c>
    </row>
    <row r="229" customFormat="false" ht="15" hidden="false" customHeight="false" outlineLevel="0" collapsed="false">
      <c r="A229" s="1" t="n">
        <f aca="false">Rohdaten!E229</f>
        <v>0</v>
      </c>
      <c r="B229" s="3" t="e">
        <f aca="false">VLOOKUP(Table1[[#This Row],[Qualität meiner Beiträge (auch schriftlich) (50 %)]],Tabelle2!$A$1:$B$5,2,FALSE())</f>
        <v>#VALUE!</v>
      </c>
      <c r="D229" s="3" t="e">
        <f aca="false">VLOOKUP(Table1[[#This Row],[Quantität meiner Beiträge (auch schriftlich) (50 %)]],Tabelle2!$A$8:$B$12,2,FALSE())</f>
        <v>#VALUE!</v>
      </c>
      <c r="E229" s="4" t="e">
        <f aca="false">D229*$E$1</f>
        <v>#VALUE!</v>
      </c>
      <c r="F229" s="3" t="e">
        <f aca="false">VLOOKUP(Table1[[#This Row],[Einzel-, Partner- und Gruppenarbeiten (30 %)2]],Tabelle2!$A$15:$B$19,2,FALSE())</f>
        <v>#VALUE!</v>
      </c>
      <c r="G229" s="4" t="e">
        <f aca="false">F229*$G$1</f>
        <v>#VALUE!</v>
      </c>
      <c r="H229" s="5" t="e">
        <f aca="false">C229+E229+G229</f>
        <v>#VALUE!</v>
      </c>
      <c r="I229" s="6" t="e">
        <f aca="false">VLOOKUP(H229,Tabelle2!$A$23:$B$38,2,TRUE())</f>
        <v>#VALUE!</v>
      </c>
      <c r="J229" s="25" t="e">
        <f aca="false">IF(Table1[[#This Row],[Ich schätze mich - abweichend von den Fragen oben - so ein:]]=0,I229,Table1[[#This Row],[Ich schätze mich - abweichend von den Fragen oben - so ein:]])</f>
        <v>#VALUE!</v>
      </c>
      <c r="K229" s="26" t="e">
        <f aca="false">I229-J229</f>
        <v>#VALUE!</v>
      </c>
      <c r="M229" s="22" t="e">
        <f aca="false">IF(L229-J229=0,"gar nicht",IF(L229-J229&lt;0,CONCATENATE("zu Ihren Ungunsten ",(L229-J229)," Pkt."),CONCATENATE("zu Ihren Gunsten ",ABS(L229-J229), " Pkt.")))</f>
        <v>#VALUE!</v>
      </c>
    </row>
    <row r="230" customFormat="false" ht="15" hidden="false" customHeight="false" outlineLevel="0" collapsed="false">
      <c r="A230" s="1" t="n">
        <f aca="false">Rohdaten!E230</f>
        <v>0</v>
      </c>
      <c r="B230" s="3" t="e">
        <f aca="false">VLOOKUP(Table1[[#This Row],[Qualität meiner Beiträge (auch schriftlich) (50 %)]],Tabelle2!$A$1:$B$5,2,FALSE())</f>
        <v>#VALUE!</v>
      </c>
      <c r="D230" s="3" t="e">
        <f aca="false">VLOOKUP(Table1[[#This Row],[Quantität meiner Beiträge (auch schriftlich) (50 %)]],Tabelle2!$A$8:$B$12,2,FALSE())</f>
        <v>#VALUE!</v>
      </c>
      <c r="E230" s="4" t="e">
        <f aca="false">D230*$E$1</f>
        <v>#VALUE!</v>
      </c>
      <c r="F230" s="3" t="e">
        <f aca="false">VLOOKUP(Table1[[#This Row],[Einzel-, Partner- und Gruppenarbeiten (30 %)2]],Tabelle2!$A$15:$B$19,2,FALSE())</f>
        <v>#VALUE!</v>
      </c>
      <c r="G230" s="4" t="e">
        <f aca="false">F230*$G$1</f>
        <v>#VALUE!</v>
      </c>
      <c r="H230" s="5" t="e">
        <f aca="false">C230+E230+G230</f>
        <v>#VALUE!</v>
      </c>
      <c r="I230" s="6" t="e">
        <f aca="false">VLOOKUP(H230,Tabelle2!$A$23:$B$38,2,TRUE())</f>
        <v>#VALUE!</v>
      </c>
      <c r="J230" s="25" t="e">
        <f aca="false">IF(Table1[[#This Row],[Ich schätze mich - abweichend von den Fragen oben - so ein:]]=0,I230,Table1[[#This Row],[Ich schätze mich - abweichend von den Fragen oben - so ein:]])</f>
        <v>#VALUE!</v>
      </c>
      <c r="K230" s="26" t="e">
        <f aca="false">I230-J230</f>
        <v>#VALUE!</v>
      </c>
      <c r="M230" s="22" t="e">
        <f aca="false">IF(L230-J230=0,"gar nicht",IF(L230-J230&lt;0,CONCATENATE("zu Ihren Ungunsten ",(L230-J230)," Pkt."),CONCATENATE("zu Ihren Gunsten ",ABS(L230-J230), " Pkt.")))</f>
        <v>#VALUE!</v>
      </c>
    </row>
    <row r="231" customFormat="false" ht="15" hidden="false" customHeight="false" outlineLevel="0" collapsed="false">
      <c r="A231" s="1" t="n">
        <f aca="false">Rohdaten!E231</f>
        <v>0</v>
      </c>
      <c r="B231" s="3" t="e">
        <f aca="false">VLOOKUP(Table1[[#This Row],[Qualität meiner Beiträge (auch schriftlich) (50 %)]],Tabelle2!$A$1:$B$5,2,FALSE())</f>
        <v>#VALUE!</v>
      </c>
      <c r="D231" s="3" t="e">
        <f aca="false">VLOOKUP(Table1[[#This Row],[Quantität meiner Beiträge (auch schriftlich) (50 %)]],Tabelle2!$A$8:$B$12,2,FALSE())</f>
        <v>#VALUE!</v>
      </c>
      <c r="E231" s="4" t="e">
        <f aca="false">D231*$E$1</f>
        <v>#VALUE!</v>
      </c>
      <c r="F231" s="3" t="e">
        <f aca="false">VLOOKUP(Table1[[#This Row],[Einzel-, Partner- und Gruppenarbeiten (30 %)2]],Tabelle2!$A$15:$B$19,2,FALSE())</f>
        <v>#VALUE!</v>
      </c>
      <c r="G231" s="4" t="e">
        <f aca="false">F231*$G$1</f>
        <v>#VALUE!</v>
      </c>
      <c r="H231" s="5" t="e">
        <f aca="false">C231+E231+G231</f>
        <v>#VALUE!</v>
      </c>
      <c r="I231" s="6" t="e">
        <f aca="false">VLOOKUP(H231,Tabelle2!$A$23:$B$38,2,TRUE())</f>
        <v>#VALUE!</v>
      </c>
      <c r="J231" s="25" t="e">
        <f aca="false">IF(Table1[[#This Row],[Ich schätze mich - abweichend von den Fragen oben - so ein:]]=0,I231,Table1[[#This Row],[Ich schätze mich - abweichend von den Fragen oben - so ein:]])</f>
        <v>#VALUE!</v>
      </c>
      <c r="K231" s="26" t="e">
        <f aca="false">I231-J231</f>
        <v>#VALUE!</v>
      </c>
      <c r="M231" s="22" t="e">
        <f aca="false">IF(L231-J231=0,"gar nicht",IF(L231-J231&lt;0,CONCATENATE("zu Ihren Ungunsten ",(L231-J231)," Pkt."),CONCATENATE("zu Ihren Gunsten ",ABS(L231-J231), " Pkt.")))</f>
        <v>#VALUE!</v>
      </c>
    </row>
    <row r="232" customFormat="false" ht="15" hidden="false" customHeight="false" outlineLevel="0" collapsed="false">
      <c r="A232" s="1" t="n">
        <f aca="false">Rohdaten!E232</f>
        <v>0</v>
      </c>
      <c r="B232" s="3" t="e">
        <f aca="false">VLOOKUP(Table1[[#This Row],[Qualität meiner Beiträge (auch schriftlich) (50 %)]],Tabelle2!$A$1:$B$5,2,FALSE())</f>
        <v>#VALUE!</v>
      </c>
      <c r="D232" s="3" t="e">
        <f aca="false">VLOOKUP(Table1[[#This Row],[Quantität meiner Beiträge (auch schriftlich) (50 %)]],Tabelle2!$A$8:$B$12,2,FALSE())</f>
        <v>#VALUE!</v>
      </c>
      <c r="E232" s="4" t="e">
        <f aca="false">D232*$E$1</f>
        <v>#VALUE!</v>
      </c>
      <c r="F232" s="3" t="e">
        <f aca="false">VLOOKUP(Table1[[#This Row],[Einzel-, Partner- und Gruppenarbeiten (30 %)2]],Tabelle2!$A$15:$B$19,2,FALSE())</f>
        <v>#VALUE!</v>
      </c>
      <c r="G232" s="4" t="e">
        <f aca="false">F232*$G$1</f>
        <v>#VALUE!</v>
      </c>
      <c r="H232" s="5" t="e">
        <f aca="false">C232+E232+G232</f>
        <v>#VALUE!</v>
      </c>
      <c r="I232" s="6" t="e">
        <f aca="false">VLOOKUP(H232,Tabelle2!$A$23:$B$38,2,TRUE())</f>
        <v>#VALUE!</v>
      </c>
      <c r="J232" s="25" t="e">
        <f aca="false">IF(Table1[[#This Row],[Ich schätze mich - abweichend von den Fragen oben - so ein:]]=0,I232,Table1[[#This Row],[Ich schätze mich - abweichend von den Fragen oben - so ein:]])</f>
        <v>#VALUE!</v>
      </c>
      <c r="K232" s="26" t="e">
        <f aca="false">I232-J232</f>
        <v>#VALUE!</v>
      </c>
      <c r="M232" s="22" t="e">
        <f aca="false">IF(L232-J232=0,"gar nicht",IF(L232-J232&lt;0,CONCATENATE("zu Ihren Ungunsten ",(L232-J232)," Pkt."),CONCATENATE("zu Ihren Gunsten ",ABS(L232-J232), " Pkt.")))</f>
        <v>#VALUE!</v>
      </c>
    </row>
    <row r="233" customFormat="false" ht="15" hidden="false" customHeight="false" outlineLevel="0" collapsed="false">
      <c r="A233" s="1" t="n">
        <f aca="false">Rohdaten!E233</f>
        <v>0</v>
      </c>
      <c r="B233" s="3" t="e">
        <f aca="false">VLOOKUP(Table1[[#This Row],[Qualität meiner Beiträge (auch schriftlich) (50 %)]],Tabelle2!$A$1:$B$5,2,FALSE())</f>
        <v>#VALUE!</v>
      </c>
      <c r="D233" s="3" t="e">
        <f aca="false">VLOOKUP(Table1[[#This Row],[Quantität meiner Beiträge (auch schriftlich) (50 %)]],Tabelle2!$A$8:$B$12,2,FALSE())</f>
        <v>#VALUE!</v>
      </c>
      <c r="E233" s="4" t="e">
        <f aca="false">D233*$E$1</f>
        <v>#VALUE!</v>
      </c>
      <c r="F233" s="3" t="e">
        <f aca="false">VLOOKUP(Table1[[#This Row],[Einzel-, Partner- und Gruppenarbeiten (30 %)2]],Tabelle2!$A$15:$B$19,2,FALSE())</f>
        <v>#VALUE!</v>
      </c>
      <c r="G233" s="4" t="e">
        <f aca="false">F233*$G$1</f>
        <v>#VALUE!</v>
      </c>
      <c r="H233" s="5" t="e">
        <f aca="false">C233+E233+G233</f>
        <v>#VALUE!</v>
      </c>
      <c r="I233" s="6" t="e">
        <f aca="false">VLOOKUP(H233,Tabelle2!$A$23:$B$38,2,TRUE())</f>
        <v>#VALUE!</v>
      </c>
      <c r="J233" s="25" t="e">
        <f aca="false">IF(Table1[[#This Row],[Ich schätze mich - abweichend von den Fragen oben - so ein:]]=0,I233,Table1[[#This Row],[Ich schätze mich - abweichend von den Fragen oben - so ein:]])</f>
        <v>#VALUE!</v>
      </c>
      <c r="K233" s="26" t="e">
        <f aca="false">I233-J233</f>
        <v>#VALUE!</v>
      </c>
      <c r="M233" s="22" t="e">
        <f aca="false">IF(L233-J233=0,"gar nicht",IF(L233-J233&lt;0,CONCATENATE("zu Ihren Ungunsten ",(L233-J233)," Pkt."),CONCATENATE("zu Ihren Gunsten ",ABS(L233-J233), " Pkt.")))</f>
        <v>#VALUE!</v>
      </c>
    </row>
    <row r="234" customFormat="false" ht="15" hidden="false" customHeight="false" outlineLevel="0" collapsed="false">
      <c r="A234" s="1" t="n">
        <f aca="false">Rohdaten!E234</f>
        <v>0</v>
      </c>
      <c r="B234" s="3" t="e">
        <f aca="false">VLOOKUP(Table1[[#This Row],[Qualität meiner Beiträge (auch schriftlich) (50 %)]],Tabelle2!$A$1:$B$5,2,FALSE())</f>
        <v>#VALUE!</v>
      </c>
      <c r="D234" s="3" t="e">
        <f aca="false">VLOOKUP(Table1[[#This Row],[Quantität meiner Beiträge (auch schriftlich) (50 %)]],Tabelle2!$A$8:$B$12,2,FALSE())</f>
        <v>#VALUE!</v>
      </c>
      <c r="E234" s="4" t="e">
        <f aca="false">D234*$E$1</f>
        <v>#VALUE!</v>
      </c>
      <c r="F234" s="3" t="e">
        <f aca="false">VLOOKUP(Table1[[#This Row],[Einzel-, Partner- und Gruppenarbeiten (30 %)2]],Tabelle2!$A$15:$B$19,2,FALSE())</f>
        <v>#VALUE!</v>
      </c>
      <c r="G234" s="4" t="e">
        <f aca="false">F234*$G$1</f>
        <v>#VALUE!</v>
      </c>
      <c r="H234" s="5" t="e">
        <f aca="false">C234+E234+G234</f>
        <v>#VALUE!</v>
      </c>
      <c r="I234" s="6" t="e">
        <f aca="false">VLOOKUP(H234,Tabelle2!$A$23:$B$38,2,TRUE())</f>
        <v>#VALUE!</v>
      </c>
      <c r="J234" s="25" t="e">
        <f aca="false">IF(Table1[[#This Row],[Ich schätze mich - abweichend von den Fragen oben - so ein:]]=0,I234,Table1[[#This Row],[Ich schätze mich - abweichend von den Fragen oben - so ein:]])</f>
        <v>#VALUE!</v>
      </c>
      <c r="K234" s="26" t="e">
        <f aca="false">I234-J234</f>
        <v>#VALUE!</v>
      </c>
      <c r="M234" s="22" t="e">
        <f aca="false">IF(L234-J234=0,"gar nicht",IF(L234-J234&lt;0,CONCATENATE("zu Ihren Ungunsten ",(L234-J234)," Pkt."),CONCATENATE("zu Ihren Gunsten ",ABS(L234-J234), " Pkt.")))</f>
        <v>#VALUE!</v>
      </c>
    </row>
    <row r="235" customFormat="false" ht="15" hidden="false" customHeight="false" outlineLevel="0" collapsed="false">
      <c r="A235" s="1" t="n">
        <f aca="false">Rohdaten!E235</f>
        <v>0</v>
      </c>
      <c r="B235" s="3" t="e">
        <f aca="false">VLOOKUP(Table1[[#This Row],[Qualität meiner Beiträge (auch schriftlich) (50 %)]],Tabelle2!$A$1:$B$5,2,FALSE())</f>
        <v>#VALUE!</v>
      </c>
      <c r="D235" s="3" t="e">
        <f aca="false">VLOOKUP(Table1[[#This Row],[Quantität meiner Beiträge (auch schriftlich) (50 %)]],Tabelle2!$A$8:$B$12,2,FALSE())</f>
        <v>#VALUE!</v>
      </c>
      <c r="E235" s="4" t="e">
        <f aca="false">D235*$E$1</f>
        <v>#VALUE!</v>
      </c>
      <c r="F235" s="3" t="e">
        <f aca="false">VLOOKUP(Table1[[#This Row],[Einzel-, Partner- und Gruppenarbeiten (30 %)2]],Tabelle2!$A$15:$B$19,2,FALSE())</f>
        <v>#VALUE!</v>
      </c>
      <c r="G235" s="4" t="e">
        <f aca="false">F235*$G$1</f>
        <v>#VALUE!</v>
      </c>
      <c r="H235" s="5" t="e">
        <f aca="false">C235+E235+G235</f>
        <v>#VALUE!</v>
      </c>
      <c r="I235" s="6" t="e">
        <f aca="false">VLOOKUP(H235,Tabelle2!$A$23:$B$38,2,TRUE())</f>
        <v>#VALUE!</v>
      </c>
      <c r="J235" s="25" t="e">
        <f aca="false">IF(Table1[[#This Row],[Ich schätze mich - abweichend von den Fragen oben - so ein:]]=0,I235,Table1[[#This Row],[Ich schätze mich - abweichend von den Fragen oben - so ein:]])</f>
        <v>#VALUE!</v>
      </c>
      <c r="K235" s="26" t="e">
        <f aca="false">I235-J235</f>
        <v>#VALUE!</v>
      </c>
      <c r="M235" s="22" t="e">
        <f aca="false">IF(L235-J235=0,"gar nicht",IF(L235-J235&lt;0,CONCATENATE("zu Ihren Ungunsten ",(L235-J235)," Pkt."),CONCATENATE("zu Ihren Gunsten ",ABS(L235-J235), " Pkt.")))</f>
        <v>#VALUE!</v>
      </c>
    </row>
    <row r="236" customFormat="false" ht="15" hidden="false" customHeight="false" outlineLevel="0" collapsed="false">
      <c r="A236" s="1" t="n">
        <f aca="false">Rohdaten!E236</f>
        <v>0</v>
      </c>
      <c r="B236" s="3" t="e">
        <f aca="false">VLOOKUP(Table1[[#This Row],[Qualität meiner Beiträge (auch schriftlich) (50 %)]],Tabelle2!$A$1:$B$5,2,FALSE())</f>
        <v>#VALUE!</v>
      </c>
      <c r="D236" s="3" t="e">
        <f aca="false">VLOOKUP(Table1[[#This Row],[Quantität meiner Beiträge (auch schriftlich) (50 %)]],Tabelle2!$A$8:$B$12,2,FALSE())</f>
        <v>#VALUE!</v>
      </c>
      <c r="E236" s="4" t="e">
        <f aca="false">D236*$E$1</f>
        <v>#VALUE!</v>
      </c>
      <c r="F236" s="3" t="e">
        <f aca="false">VLOOKUP(Table1[[#This Row],[Einzel-, Partner- und Gruppenarbeiten (30 %)2]],Tabelle2!$A$15:$B$19,2,FALSE())</f>
        <v>#VALUE!</v>
      </c>
      <c r="G236" s="4" t="e">
        <f aca="false">F236*$G$1</f>
        <v>#VALUE!</v>
      </c>
      <c r="H236" s="5" t="e">
        <f aca="false">C236+E236+G236</f>
        <v>#VALUE!</v>
      </c>
      <c r="I236" s="6" t="e">
        <f aca="false">VLOOKUP(H236,Tabelle2!$A$23:$B$38,2,TRUE())</f>
        <v>#VALUE!</v>
      </c>
      <c r="J236" s="25" t="e">
        <f aca="false">IF(Table1[[#This Row],[Ich schätze mich - abweichend von den Fragen oben - so ein:]]=0,I236,Table1[[#This Row],[Ich schätze mich - abweichend von den Fragen oben - so ein:]])</f>
        <v>#VALUE!</v>
      </c>
      <c r="K236" s="26" t="e">
        <f aca="false">I236-J236</f>
        <v>#VALUE!</v>
      </c>
      <c r="M236" s="22" t="e">
        <f aca="false">IF(L236-J236=0,"gar nicht",IF(L236-J236&lt;0,CONCATENATE("zu Ihren Ungunsten ",(L236-J236)," Pkt."),CONCATENATE("zu Ihren Gunsten ",ABS(L236-J236), " Pkt.")))</f>
        <v>#VALUE!</v>
      </c>
    </row>
    <row r="237" customFormat="false" ht="15" hidden="false" customHeight="false" outlineLevel="0" collapsed="false">
      <c r="A237" s="1" t="n">
        <f aca="false">Rohdaten!E237</f>
        <v>0</v>
      </c>
      <c r="B237" s="3" t="e">
        <f aca="false">VLOOKUP(Table1[[#This Row],[Qualität meiner Beiträge (auch schriftlich) (50 %)]],Tabelle2!$A$1:$B$5,2,FALSE())</f>
        <v>#VALUE!</v>
      </c>
      <c r="D237" s="3" t="e">
        <f aca="false">VLOOKUP(Table1[[#This Row],[Quantität meiner Beiträge (auch schriftlich) (50 %)]],Tabelle2!$A$8:$B$12,2,FALSE())</f>
        <v>#VALUE!</v>
      </c>
      <c r="E237" s="4" t="e">
        <f aca="false">D237*$E$1</f>
        <v>#VALUE!</v>
      </c>
      <c r="F237" s="3" t="e">
        <f aca="false">VLOOKUP(Table1[[#This Row],[Einzel-, Partner- und Gruppenarbeiten (30 %)2]],Tabelle2!$A$15:$B$19,2,FALSE())</f>
        <v>#VALUE!</v>
      </c>
      <c r="G237" s="4" t="e">
        <f aca="false">F237*$G$1</f>
        <v>#VALUE!</v>
      </c>
      <c r="H237" s="5" t="e">
        <f aca="false">C237+E237+G237</f>
        <v>#VALUE!</v>
      </c>
      <c r="I237" s="6" t="e">
        <f aca="false">VLOOKUP(H237,Tabelle2!$A$23:$B$38,2,TRUE())</f>
        <v>#VALUE!</v>
      </c>
      <c r="J237" s="25" t="e">
        <f aca="false">IF(Table1[[#This Row],[Ich schätze mich - abweichend von den Fragen oben - so ein:]]=0,I237,Table1[[#This Row],[Ich schätze mich - abweichend von den Fragen oben - so ein:]])</f>
        <v>#VALUE!</v>
      </c>
      <c r="K237" s="26" t="e">
        <f aca="false">I237-J237</f>
        <v>#VALUE!</v>
      </c>
      <c r="M237" s="22" t="e">
        <f aca="false">IF(L237-J237=0,"gar nicht",IF(L237-J237&lt;0,CONCATENATE("zu Ihren Ungunsten ",(L237-J237)," Pkt."),CONCATENATE("zu Ihren Gunsten ",ABS(L237-J237), " Pkt.")))</f>
        <v>#VALUE!</v>
      </c>
    </row>
    <row r="238" customFormat="false" ht="15" hidden="false" customHeight="false" outlineLevel="0" collapsed="false">
      <c r="A238" s="1" t="n">
        <f aca="false">Rohdaten!E238</f>
        <v>0</v>
      </c>
      <c r="B238" s="3" t="e">
        <f aca="false">VLOOKUP(Table1[[#This Row],[Qualität meiner Beiträge (auch schriftlich) (50 %)]],Tabelle2!$A$1:$B$5,2,FALSE())</f>
        <v>#VALUE!</v>
      </c>
      <c r="D238" s="3" t="e">
        <f aca="false">VLOOKUP(Table1[[#This Row],[Quantität meiner Beiträge (auch schriftlich) (50 %)]],Tabelle2!$A$8:$B$12,2,FALSE())</f>
        <v>#VALUE!</v>
      </c>
      <c r="E238" s="4" t="e">
        <f aca="false">D238*$E$1</f>
        <v>#VALUE!</v>
      </c>
      <c r="F238" s="3" t="e">
        <f aca="false">VLOOKUP(Table1[[#This Row],[Einzel-, Partner- und Gruppenarbeiten (30 %)2]],Tabelle2!$A$15:$B$19,2,FALSE())</f>
        <v>#VALUE!</v>
      </c>
      <c r="G238" s="4" t="e">
        <f aca="false">F238*$G$1</f>
        <v>#VALUE!</v>
      </c>
      <c r="H238" s="5" t="e">
        <f aca="false">C238+E238+G238</f>
        <v>#VALUE!</v>
      </c>
      <c r="I238" s="6" t="e">
        <f aca="false">VLOOKUP(H238,Tabelle2!$A$23:$B$38,2,TRUE())</f>
        <v>#VALUE!</v>
      </c>
      <c r="J238" s="25" t="e">
        <f aca="false">IF(Table1[[#This Row],[Ich schätze mich - abweichend von den Fragen oben - so ein:]]=0,I238,Table1[[#This Row],[Ich schätze mich - abweichend von den Fragen oben - so ein:]])</f>
        <v>#VALUE!</v>
      </c>
      <c r="K238" s="26" t="e">
        <f aca="false">I238-J238</f>
        <v>#VALUE!</v>
      </c>
      <c r="M238" s="22" t="e">
        <f aca="false">IF(L238-J238=0,"gar nicht",IF(L238-J238&lt;0,CONCATENATE("zu Ihren Ungunsten ",(L238-J238)," Pkt."),CONCATENATE("zu Ihren Gunsten ",ABS(L238-J238), " Pkt.")))</f>
        <v>#VALUE!</v>
      </c>
    </row>
    <row r="239" customFormat="false" ht="15" hidden="false" customHeight="false" outlineLevel="0" collapsed="false">
      <c r="A239" s="1" t="n">
        <f aca="false">Rohdaten!E239</f>
        <v>0</v>
      </c>
      <c r="B239" s="3" t="e">
        <f aca="false">VLOOKUP(Table1[[#This Row],[Qualität meiner Beiträge (auch schriftlich) (50 %)]],Tabelle2!$A$1:$B$5,2,FALSE())</f>
        <v>#VALUE!</v>
      </c>
      <c r="D239" s="3" t="e">
        <f aca="false">VLOOKUP(Table1[[#This Row],[Quantität meiner Beiträge (auch schriftlich) (50 %)]],Tabelle2!$A$8:$B$12,2,FALSE())</f>
        <v>#VALUE!</v>
      </c>
      <c r="E239" s="4" t="e">
        <f aca="false">D239*$E$1</f>
        <v>#VALUE!</v>
      </c>
      <c r="F239" s="3" t="e">
        <f aca="false">VLOOKUP(Table1[[#This Row],[Einzel-, Partner- und Gruppenarbeiten (30 %)2]],Tabelle2!$A$15:$B$19,2,FALSE())</f>
        <v>#VALUE!</v>
      </c>
      <c r="G239" s="4" t="e">
        <f aca="false">F239*$G$1</f>
        <v>#VALUE!</v>
      </c>
      <c r="H239" s="5" t="e">
        <f aca="false">C239+E239+G239</f>
        <v>#VALUE!</v>
      </c>
      <c r="J239" s="25" t="e">
        <f aca="false">IF(Table1[[#This Row],[Ich schätze mich - abweichend von den Fragen oben - so ein:]]=0,I239,Table1[[#This Row],[Ich schätze mich - abweichend von den Fragen oben - so ein:]])</f>
        <v>#VALUE!</v>
      </c>
      <c r="K239" s="26" t="e">
        <f aca="false">I239-J239</f>
        <v>#VALUE!</v>
      </c>
      <c r="M239" s="22" t="e">
        <f aca="false">IF(L239-J239=0,"gar nicht",IF(L239-J239&lt;0,CONCATENATE("zu Ihren Ungunsten ",(L239-J239)," Pkt."),CONCATENATE("zu Ihren Gunsten ",ABS(L239-J239), " Pkt.")))</f>
        <v>#VALUE!</v>
      </c>
    </row>
    <row r="240" customFormat="false" ht="15" hidden="false" customHeight="false" outlineLevel="0" collapsed="false">
      <c r="A240" s="1" t="n">
        <f aca="false">Rohdaten!E240</f>
        <v>0</v>
      </c>
      <c r="B240" s="3" t="e">
        <f aca="false">VLOOKUP(Table1[[#This Row],[Qualität meiner Beiträge (auch schriftlich) (50 %)]],Tabelle2!$A$1:$B$5,2,FALSE())</f>
        <v>#VALUE!</v>
      </c>
      <c r="D240" s="3" t="e">
        <f aca="false">VLOOKUP(Table1[[#This Row],[Quantität meiner Beiträge (auch schriftlich) (50 %)]],Tabelle2!$A$8:$B$12,2,FALSE())</f>
        <v>#VALUE!</v>
      </c>
      <c r="E240" s="4" t="e">
        <f aca="false">D240*$E$1</f>
        <v>#VALUE!</v>
      </c>
      <c r="F240" s="3" t="e">
        <f aca="false">VLOOKUP(Table1[[#This Row],[Einzel-, Partner- und Gruppenarbeiten (30 %)2]],Tabelle2!$A$15:$B$19,2,FALSE())</f>
        <v>#VALUE!</v>
      </c>
      <c r="G240" s="4" t="e">
        <f aca="false">F240*$G$1</f>
        <v>#VALUE!</v>
      </c>
      <c r="H240" s="5" t="e">
        <f aca="false">C240+E240+G240</f>
        <v>#VALUE!</v>
      </c>
      <c r="J240" s="25"/>
      <c r="K240" s="26" t="n">
        <f aca="false">I240-J240</f>
        <v>0</v>
      </c>
      <c r="M240" s="22" t="str">
        <f aca="false">IF(L240-J240=0,"gar nicht",IF(L240-J240&lt;0,CONCATENATE("zu Ihren Ungunsten ",(L240-J240)," Pkt."),CONCATENATE("zu Ihren Gunsten ",ABS(L240-J240), " Pkt.")))</f>
        <v>gar nicht</v>
      </c>
    </row>
    <row r="241" customFormat="false" ht="15" hidden="false" customHeight="false" outlineLevel="0" collapsed="false">
      <c r="A241" s="1" t="n">
        <f aca="false">Rohdaten!E241</f>
        <v>0</v>
      </c>
      <c r="B241" s="3" t="e">
        <f aca="false">VLOOKUP(Table1[[#This Row],[Qualität meiner Beiträge (auch schriftlich) (50 %)]],Tabelle2!$A$1:$B$5,2,FALSE())</f>
        <v>#VALUE!</v>
      </c>
      <c r="D241" s="3" t="e">
        <f aca="false">VLOOKUP(Table1[[#This Row],[Quantität meiner Beiträge (auch schriftlich) (50 %)]],Tabelle2!$A$8:$B$12,2,FALSE())</f>
        <v>#VALUE!</v>
      </c>
      <c r="E241" s="4" t="e">
        <f aca="false">D241*$E$1</f>
        <v>#VALUE!</v>
      </c>
      <c r="F241" s="3" t="e">
        <f aca="false">VLOOKUP(Table1[[#This Row],[Einzel-, Partner- und Gruppenarbeiten (30 %)2]],Tabelle2!$A$15:$B$19,2,FALSE())</f>
        <v>#VALUE!</v>
      </c>
      <c r="G241" s="4" t="e">
        <f aca="false">F241*$G$1</f>
        <v>#VALUE!</v>
      </c>
      <c r="H241" s="5" t="e">
        <f aca="false">C241+E241+G241</f>
        <v>#VALUE!</v>
      </c>
      <c r="J241" s="25"/>
      <c r="K241" s="26" t="n">
        <f aca="false">I241-J241</f>
        <v>0</v>
      </c>
      <c r="M241" s="22" t="str">
        <f aca="false">IF(L241-J241=0,"gar nicht",IF(L241-J241&lt;0,CONCATENATE("zu Ihren Ungunsten ",(L241-J241)," Pkt."),CONCATENATE("zu Ihren Gunsten ",ABS(L241-J241), " Pkt.")))</f>
        <v>gar nicht</v>
      </c>
    </row>
    <row r="242" customFormat="false" ht="15" hidden="false" customHeight="false" outlineLevel="0" collapsed="false">
      <c r="A242" s="1" t="n">
        <f aca="false">Rohdaten!E242</f>
        <v>0</v>
      </c>
      <c r="B242" s="3" t="e">
        <f aca="false">VLOOKUP(Table1[[#This Row],[Qualität meiner Beiträge (auch schriftlich) (50 %)]],Tabelle2!$A$1:$B$5,2,FALSE())</f>
        <v>#VALUE!</v>
      </c>
      <c r="D242" s="3" t="e">
        <f aca="false">VLOOKUP(Table1[[#This Row],[Quantität meiner Beiträge (auch schriftlich) (50 %)]],Tabelle2!$A$8:$B$12,2,FALSE())</f>
        <v>#VALUE!</v>
      </c>
      <c r="E242" s="4" t="e">
        <f aca="false">D242*$E$1</f>
        <v>#VALUE!</v>
      </c>
      <c r="F242" s="3" t="e">
        <f aca="false">VLOOKUP(Table1[[#This Row],[Einzel-, Partner- und Gruppenarbeiten (30 %)2]],Tabelle2!$A$15:$B$19,2,FALSE())</f>
        <v>#VALUE!</v>
      </c>
      <c r="G242" s="4" t="e">
        <f aca="false">F242*$G$1</f>
        <v>#VALUE!</v>
      </c>
      <c r="H242" s="5" t="e">
        <f aca="false">C242+E242+G242</f>
        <v>#VALUE!</v>
      </c>
      <c r="J242" s="25"/>
      <c r="K242" s="26" t="n">
        <f aca="false">I242-J242</f>
        <v>0</v>
      </c>
      <c r="M242" s="22" t="str">
        <f aca="false">IF(L242-J242=0,"gar nicht",IF(L242-J242&lt;0,CONCATENATE("zu Ihren Ungunsten ",(L242-J242)," Pkt."),CONCATENATE("zu Ihren Gunsten ",ABS(L242-J242), " Pkt.")))</f>
        <v>gar nicht</v>
      </c>
    </row>
    <row r="243" customFormat="false" ht="15" hidden="false" customHeight="false" outlineLevel="0" collapsed="false">
      <c r="A243" s="1" t="n">
        <f aca="false">Rohdaten!E243</f>
        <v>0</v>
      </c>
      <c r="B243" s="3" t="e">
        <f aca="false">VLOOKUP(Table1[[#This Row],[Qualität meiner Beiträge (auch schriftlich) (50 %)]],Tabelle2!$A$1:$B$5,2,FALSE())</f>
        <v>#VALUE!</v>
      </c>
      <c r="D243" s="3" t="e">
        <f aca="false">VLOOKUP(Table1[[#This Row],[Quantität meiner Beiträge (auch schriftlich) (50 %)]],Tabelle2!$A$8:$B$12,2,FALSE())</f>
        <v>#VALUE!</v>
      </c>
      <c r="E243" s="4" t="e">
        <f aca="false">D243*$E$1</f>
        <v>#VALUE!</v>
      </c>
      <c r="F243" s="3" t="e">
        <f aca="false">VLOOKUP(Table1[[#This Row],[Einzel-, Partner- und Gruppenarbeiten (30 %)2]],Tabelle2!$A$15:$B$19,2,FALSE())</f>
        <v>#VALUE!</v>
      </c>
      <c r="G243" s="4" t="e">
        <f aca="false">F243*$G$1</f>
        <v>#VALUE!</v>
      </c>
      <c r="H243" s="5" t="e">
        <f aca="false">C243+E243+G243</f>
        <v>#VALUE!</v>
      </c>
      <c r="J243" s="25"/>
      <c r="K243" s="26" t="n">
        <f aca="false">I243-J243</f>
        <v>0</v>
      </c>
      <c r="M243" s="22" t="str">
        <f aca="false">IF(L243-J243=0,"gar nicht",IF(L243-J243&lt;0,CONCATENATE("zu Ihren Ungunsten ",(L243-J243)," Pkt."),CONCATENATE("zu Ihren Gunsten ",ABS(L243-J243), " Pkt.")))</f>
        <v>gar nicht</v>
      </c>
    </row>
    <row r="244" customFormat="false" ht="15" hidden="false" customHeight="false" outlineLevel="0" collapsed="false">
      <c r="A244" s="1" t="n">
        <f aca="false">Rohdaten!E244</f>
        <v>0</v>
      </c>
      <c r="B244" s="3" t="e">
        <f aca="false">VLOOKUP(Table1[[#This Row],[Qualität meiner Beiträge (auch schriftlich) (50 %)]],Tabelle2!$A$1:$B$5,2,FALSE())</f>
        <v>#VALUE!</v>
      </c>
      <c r="D244" s="3" t="e">
        <f aca="false">VLOOKUP(Table1[[#This Row],[Quantität meiner Beiträge (auch schriftlich) (50 %)]],Tabelle2!$A$8:$B$12,2,FALSE())</f>
        <v>#VALUE!</v>
      </c>
      <c r="E244" s="4" t="e">
        <f aca="false">D244*$E$1</f>
        <v>#VALUE!</v>
      </c>
      <c r="F244" s="3" t="e">
        <f aca="false">VLOOKUP(Table1[[#This Row],[Einzel-, Partner- und Gruppenarbeiten (30 %)2]],Tabelle2!$A$15:$B$19,2,FALSE())</f>
        <v>#VALUE!</v>
      </c>
      <c r="G244" s="4" t="e">
        <f aca="false">F244*$G$1</f>
        <v>#VALUE!</v>
      </c>
      <c r="H244" s="5" t="e">
        <f aca="false">C244+E244+G244</f>
        <v>#VALUE!</v>
      </c>
      <c r="J244" s="25"/>
      <c r="K244" s="26" t="n">
        <f aca="false">I244-J244</f>
        <v>0</v>
      </c>
      <c r="M244" s="22" t="str">
        <f aca="false">IF(L244-J244=0,"gar nicht",IF(L244-J244&lt;0,CONCATENATE("zu Ihren Ungunsten ",(L244-J244)," Pkt."),CONCATENATE("zu Ihren Gunsten ",ABS(L244-J244), " Pkt.")))</f>
        <v>gar nicht</v>
      </c>
    </row>
    <row r="245" customFormat="false" ht="15" hidden="false" customHeight="false" outlineLevel="0" collapsed="false">
      <c r="A245" s="1" t="n">
        <f aca="false">Rohdaten!E245</f>
        <v>0</v>
      </c>
      <c r="B245" s="3" t="e">
        <f aca="false">VLOOKUP(Table1[[#This Row],[Qualität meiner Beiträge (auch schriftlich) (50 %)]],Tabelle2!$A$1:$B$5,2,FALSE())</f>
        <v>#VALUE!</v>
      </c>
      <c r="D245" s="3" t="e">
        <f aca="false">VLOOKUP(Table1[[#This Row],[Quantität meiner Beiträge (auch schriftlich) (50 %)]],Tabelle2!$A$8:$B$12,2,FALSE())</f>
        <v>#VALUE!</v>
      </c>
      <c r="E245" s="4" t="e">
        <f aca="false">D245*$E$1</f>
        <v>#VALUE!</v>
      </c>
      <c r="F245" s="3" t="e">
        <f aca="false">VLOOKUP(Table1[[#This Row],[Einzel-, Partner- und Gruppenarbeiten (30 %)2]],Tabelle2!$A$15:$B$19,2,FALSE())</f>
        <v>#VALUE!</v>
      </c>
      <c r="G245" s="4" t="e">
        <f aca="false">F245*$G$1</f>
        <v>#VALUE!</v>
      </c>
      <c r="H245" s="5" t="e">
        <f aca="false">C245+E245+G245</f>
        <v>#VALUE!</v>
      </c>
      <c r="J245" s="25"/>
      <c r="K245" s="26" t="n">
        <f aca="false">I245-J245</f>
        <v>0</v>
      </c>
      <c r="M245" s="22" t="str">
        <f aca="false">IF(L245-J245=0,"gar nicht",IF(L245-J245&lt;0,CONCATENATE("zu Ihren Ungunsten ",(L245-J245)," Pkt."),CONCATENATE("zu Ihren Gunsten ",ABS(L245-J245), " Pkt.")))</f>
        <v>gar nicht</v>
      </c>
    </row>
    <row r="246" customFormat="false" ht="15" hidden="false" customHeight="false" outlineLevel="0" collapsed="false">
      <c r="A246" s="1" t="n">
        <f aca="false">Rohdaten!E246</f>
        <v>0</v>
      </c>
      <c r="B246" s="3" t="e">
        <f aca="false">VLOOKUP(Table1[[#This Row],[Qualität meiner Beiträge (auch schriftlich) (50 %)]],Tabelle2!$A$1:$B$5,2,FALSE())</f>
        <v>#VALUE!</v>
      </c>
      <c r="D246" s="3" t="e">
        <f aca="false">VLOOKUP(Table1[[#This Row],[Quantität meiner Beiträge (auch schriftlich) (50 %)]],Tabelle2!$A$8:$B$12,2,FALSE())</f>
        <v>#VALUE!</v>
      </c>
      <c r="E246" s="4" t="e">
        <f aca="false">D246*$E$1</f>
        <v>#VALUE!</v>
      </c>
      <c r="F246" s="3" t="e">
        <f aca="false">VLOOKUP(Table1[[#This Row],[Einzel-, Partner- und Gruppenarbeiten (30 %)2]],Tabelle2!$A$15:$B$19,2,FALSE())</f>
        <v>#VALUE!</v>
      </c>
      <c r="G246" s="4" t="e">
        <f aca="false">F246*$G$1</f>
        <v>#VALUE!</v>
      </c>
      <c r="H246" s="5" t="e">
        <f aca="false">C246+E246+G246</f>
        <v>#VALUE!</v>
      </c>
      <c r="J246" s="25"/>
      <c r="K246" s="26" t="n">
        <f aca="false">I246-J246</f>
        <v>0</v>
      </c>
      <c r="M246" s="22" t="str">
        <f aca="false">IF(L246-J246=0,"gar nicht",IF(L246-J246&lt;0,CONCATENATE("zu Ihren Ungunsten ",(L246-J246)," Pkt."),CONCATENATE("zu Ihren Gunsten ",ABS(L246-J246), " Pkt.")))</f>
        <v>gar nicht</v>
      </c>
    </row>
    <row r="247" customFormat="false" ht="15" hidden="false" customHeight="false" outlineLevel="0" collapsed="false">
      <c r="A247" s="1" t="n">
        <f aca="false">Rohdaten!E247</f>
        <v>0</v>
      </c>
      <c r="B247" s="3" t="e">
        <f aca="false">VLOOKUP(Table1[[#This Row],[Qualität meiner Beiträge (auch schriftlich) (50 %)]],Tabelle2!$A$1:$B$5,2,FALSE())</f>
        <v>#VALUE!</v>
      </c>
      <c r="D247" s="3" t="e">
        <f aca="false">VLOOKUP(Table1[[#This Row],[Quantität meiner Beiträge (auch schriftlich) (50 %)]],Tabelle2!$A$8:$B$12,2,FALSE())</f>
        <v>#VALUE!</v>
      </c>
      <c r="E247" s="4" t="e">
        <f aca="false">D247*$E$1</f>
        <v>#VALUE!</v>
      </c>
      <c r="F247" s="3" t="e">
        <f aca="false">VLOOKUP(Table1[[#This Row],[Einzel-, Partner- und Gruppenarbeiten (30 %)2]],Tabelle2!$A$15:$B$19,2,FALSE())</f>
        <v>#VALUE!</v>
      </c>
      <c r="G247" s="4" t="e">
        <f aca="false">F247*$G$1</f>
        <v>#VALUE!</v>
      </c>
      <c r="H247" s="5" t="e">
        <f aca="false">C247+E247+G247</f>
        <v>#VALUE!</v>
      </c>
      <c r="J247" s="25"/>
      <c r="K247" s="26" t="n">
        <f aca="false">I247-J247</f>
        <v>0</v>
      </c>
      <c r="M247" s="22" t="str">
        <f aca="false">IF(L247-J247=0,"gar nicht",IF(L247-J247&lt;0,CONCATENATE("zu Ihren Ungunsten ",(L247-J247)," Pkt."),CONCATENATE("zu Ihren Gunsten ",ABS(L247-J247), " Pkt.")))</f>
        <v>gar nicht</v>
      </c>
    </row>
    <row r="248" customFormat="false" ht="15" hidden="false" customHeight="false" outlineLevel="0" collapsed="false">
      <c r="A248" s="1" t="n">
        <f aca="false">Rohdaten!E248</f>
        <v>0</v>
      </c>
      <c r="B248" s="3" t="e">
        <f aca="false">VLOOKUP(Table1[[#This Row],[Qualität meiner Beiträge (auch schriftlich) (50 %)]],Tabelle2!$A$1:$B$5,2,FALSE())</f>
        <v>#VALUE!</v>
      </c>
      <c r="D248" s="3" t="e">
        <f aca="false">VLOOKUP(Table1[[#This Row],[Quantität meiner Beiträge (auch schriftlich) (50 %)]],Tabelle2!$A$8:$B$12,2,FALSE())</f>
        <v>#VALUE!</v>
      </c>
      <c r="E248" s="4" t="e">
        <f aca="false">D248*$E$1</f>
        <v>#VALUE!</v>
      </c>
      <c r="F248" s="3" t="e">
        <f aca="false">VLOOKUP(Table1[[#This Row],[Einzel-, Partner- und Gruppenarbeiten (30 %)2]],Tabelle2!$A$15:$B$19,2,FALSE())</f>
        <v>#VALUE!</v>
      </c>
      <c r="G248" s="4" t="e">
        <f aca="false">F248*$G$1</f>
        <v>#VALUE!</v>
      </c>
      <c r="H248" s="5" t="e">
        <f aca="false">C248+E248+G248</f>
        <v>#VALUE!</v>
      </c>
      <c r="J248" s="25"/>
      <c r="K248" s="26" t="n">
        <f aca="false">I248-J248</f>
        <v>0</v>
      </c>
      <c r="M248" s="22" t="str">
        <f aca="false">IF(L248-J248=0,"gar nicht",IF(L248-J248&lt;0,CONCATENATE("zu Ihren Ungunsten ",(L248-J248)," Pkt."),CONCATENATE("zu Ihren Gunsten ",ABS(L248-J248), " Pkt.")))</f>
        <v>gar nicht</v>
      </c>
    </row>
    <row r="249" customFormat="false" ht="15" hidden="false" customHeight="false" outlineLevel="0" collapsed="false">
      <c r="A249" s="1" t="n">
        <f aca="false">Rohdaten!E249</f>
        <v>0</v>
      </c>
      <c r="B249" s="3" t="e">
        <f aca="false">VLOOKUP(Table1[[#This Row],[Qualität meiner Beiträge (auch schriftlich) (50 %)]],Tabelle2!$A$1:$B$5,2,FALSE())</f>
        <v>#VALUE!</v>
      </c>
      <c r="D249" s="3" t="e">
        <f aca="false">VLOOKUP(Table1[[#This Row],[Quantität meiner Beiträge (auch schriftlich) (50 %)]],Tabelle2!$A$8:$B$12,2,FALSE())</f>
        <v>#VALUE!</v>
      </c>
      <c r="E249" s="4" t="e">
        <f aca="false">D249*$E$1</f>
        <v>#VALUE!</v>
      </c>
      <c r="F249" s="3" t="e">
        <f aca="false">VLOOKUP(Table1[[#This Row],[Einzel-, Partner- und Gruppenarbeiten (30 %)2]],Tabelle2!$A$15:$B$19,2,FALSE())</f>
        <v>#VALUE!</v>
      </c>
      <c r="G249" s="4" t="e">
        <f aca="false">F249*$G$1</f>
        <v>#VALUE!</v>
      </c>
      <c r="H249" s="5" t="e">
        <f aca="false">C249+E249+G249</f>
        <v>#VALUE!</v>
      </c>
      <c r="J249" s="25"/>
      <c r="K249" s="26" t="n">
        <f aca="false">I249-J249</f>
        <v>0</v>
      </c>
      <c r="M249" s="22" t="str">
        <f aca="false">IF(L249-J249=0,"gar nicht",IF(L249-J249&lt;0,CONCATENATE("zu Ihren Ungunsten ",(L249-J249)," Pkt."),CONCATENATE("zu Ihren Gunsten ",ABS(L249-J249), " Pkt.")))</f>
        <v>gar nicht</v>
      </c>
    </row>
    <row r="250" customFormat="false" ht="15" hidden="false" customHeight="false" outlineLevel="0" collapsed="false">
      <c r="A250" s="1" t="n">
        <f aca="false">Rohdaten!E250</f>
        <v>0</v>
      </c>
      <c r="B250" s="3" t="e">
        <f aca="false">VLOOKUP(Table1[[#This Row],[Qualität meiner Beiträge (auch schriftlich) (50 %)]],Tabelle2!$A$1:$B$5,2,FALSE())</f>
        <v>#VALUE!</v>
      </c>
      <c r="D250" s="3" t="e">
        <f aca="false">VLOOKUP(Table1[[#This Row],[Quantität meiner Beiträge (auch schriftlich) (50 %)]],Tabelle2!$A$8:$B$12,2,FALSE())</f>
        <v>#VALUE!</v>
      </c>
      <c r="E250" s="4" t="e">
        <f aca="false">D250*$E$1</f>
        <v>#VALUE!</v>
      </c>
      <c r="F250" s="3" t="e">
        <f aca="false">VLOOKUP(Table1[[#This Row],[Einzel-, Partner- und Gruppenarbeiten (30 %)2]],Tabelle2!$A$15:$B$19,2,FALSE())</f>
        <v>#VALUE!</v>
      </c>
      <c r="G250" s="4" t="e">
        <f aca="false">F250*$G$1</f>
        <v>#VALUE!</v>
      </c>
      <c r="H250" s="5" t="e">
        <f aca="false">C250+E250+G250</f>
        <v>#VALUE!</v>
      </c>
      <c r="J250" s="25"/>
      <c r="K250" s="26" t="n">
        <f aca="false">I250-J250</f>
        <v>0</v>
      </c>
      <c r="M250" s="22" t="str">
        <f aca="false">IF(L250-J250=0,"gar nicht",IF(L250-J250&lt;0,CONCATENATE("zu Ihren Ungunsten ",(L250-J250)," Pkt."),CONCATENATE("zu Ihren Gunsten ",ABS(L250-J250), " Pkt.")))</f>
        <v>gar nicht</v>
      </c>
    </row>
    <row r="251" customFormat="false" ht="15" hidden="false" customHeight="false" outlineLevel="0" collapsed="false">
      <c r="A251" s="1" t="n">
        <f aca="false">Rohdaten!E251</f>
        <v>0</v>
      </c>
      <c r="B251" s="3" t="e">
        <f aca="false">VLOOKUP(Table1[[#This Row],[Qualität meiner Beiträge (auch schriftlich) (50 %)]],Tabelle2!$A$1:$B$5,2,FALSE())</f>
        <v>#VALUE!</v>
      </c>
      <c r="D251" s="3" t="e">
        <f aca="false">VLOOKUP(Table1[[#This Row],[Quantität meiner Beiträge (auch schriftlich) (50 %)]],Tabelle2!$A$8:$B$12,2,FALSE())</f>
        <v>#VALUE!</v>
      </c>
      <c r="E251" s="4" t="e">
        <f aca="false">D251*$E$1</f>
        <v>#VALUE!</v>
      </c>
      <c r="F251" s="3" t="e">
        <f aca="false">VLOOKUP(Table1[[#This Row],[Einzel-, Partner- und Gruppenarbeiten (30 %)2]],Tabelle2!$A$15:$B$19,2,FALSE())</f>
        <v>#VALUE!</v>
      </c>
      <c r="G251" s="4" t="e">
        <f aca="false">F251*$G$1</f>
        <v>#VALUE!</v>
      </c>
      <c r="H251" s="5" t="e">
        <f aca="false">C251+E251+G251</f>
        <v>#VALUE!</v>
      </c>
      <c r="J251" s="25"/>
      <c r="K251" s="26" t="n">
        <f aca="false">I251-J251</f>
        <v>0</v>
      </c>
      <c r="M251" s="22" t="str">
        <f aca="false">IF(L251-J251=0,"gar nicht",IF(L251-J251&lt;0,CONCATENATE("zu Ihren Ungunsten ",(L251-J251)," Pkt."),CONCATENATE("zu Ihren Gunsten ",ABS(L251-J251), " Pkt.")))</f>
        <v>gar nicht</v>
      </c>
    </row>
    <row r="252" customFormat="false" ht="15" hidden="false" customHeight="false" outlineLevel="0" collapsed="false">
      <c r="A252" s="1" t="n">
        <f aca="false">Rohdaten!E252</f>
        <v>0</v>
      </c>
      <c r="B252" s="3" t="e">
        <f aca="false">VLOOKUP(Table1[[#This Row],[Qualität meiner Beiträge (auch schriftlich) (50 %)]],Tabelle2!$A$1:$B$5,2,FALSE())</f>
        <v>#VALUE!</v>
      </c>
      <c r="D252" s="3" t="e">
        <f aca="false">VLOOKUP(Table1[[#This Row],[Quantität meiner Beiträge (auch schriftlich) (50 %)]],Tabelle2!$A$8:$B$12,2,FALSE())</f>
        <v>#VALUE!</v>
      </c>
      <c r="E252" s="4" t="e">
        <f aca="false">D252*$E$1</f>
        <v>#VALUE!</v>
      </c>
      <c r="F252" s="3" t="e">
        <f aca="false">VLOOKUP(Table1[[#This Row],[Einzel-, Partner- und Gruppenarbeiten (30 %)2]],Tabelle2!$A$15:$B$19,2,FALSE())</f>
        <v>#VALUE!</v>
      </c>
      <c r="G252" s="4" t="e">
        <f aca="false">F252*$G$1</f>
        <v>#VALUE!</v>
      </c>
      <c r="H252" s="5" t="e">
        <f aca="false">C252+E252+G252</f>
        <v>#VALUE!</v>
      </c>
      <c r="J252" s="25"/>
      <c r="K252" s="26" t="n">
        <f aca="false">I252-J252</f>
        <v>0</v>
      </c>
      <c r="M252" s="22" t="str">
        <f aca="false">IF(L252-J252=0,"gar nicht",IF(L252-J252&lt;0,CONCATENATE("zu Ihren Ungunsten ",(L252-J252)," Pkt."),CONCATENATE("zu Ihren Gunsten ",ABS(L252-J252), " Pkt.")))</f>
        <v>gar nicht</v>
      </c>
    </row>
    <row r="253" customFormat="false" ht="15" hidden="false" customHeight="false" outlineLevel="0" collapsed="false">
      <c r="A253" s="1" t="n">
        <f aca="false">Rohdaten!E253</f>
        <v>0</v>
      </c>
      <c r="B253" s="3" t="e">
        <f aca="false">VLOOKUP(Table1[[#This Row],[Qualität meiner Beiträge (auch schriftlich) (50 %)]],Tabelle2!$A$1:$B$5,2,FALSE())</f>
        <v>#VALUE!</v>
      </c>
      <c r="D253" s="3" t="e">
        <f aca="false">VLOOKUP(Table1[[#This Row],[Quantität meiner Beiträge (auch schriftlich) (50 %)]],Tabelle2!$A$8:$B$12,2,FALSE())</f>
        <v>#VALUE!</v>
      </c>
      <c r="E253" s="4" t="e">
        <f aca="false">D253*$E$1</f>
        <v>#VALUE!</v>
      </c>
      <c r="F253" s="3" t="e">
        <f aca="false">VLOOKUP(Table1[[#This Row],[Einzel-, Partner- und Gruppenarbeiten (30 %)2]],Tabelle2!$A$15:$B$19,2,FALSE())</f>
        <v>#VALUE!</v>
      </c>
      <c r="G253" s="4" t="e">
        <f aca="false">F253*$G$1</f>
        <v>#VALUE!</v>
      </c>
      <c r="H253" s="5" t="e">
        <f aca="false">C253+E253+G253</f>
        <v>#VALUE!</v>
      </c>
      <c r="J253" s="25"/>
      <c r="K253" s="26" t="n">
        <f aca="false">I253-J253</f>
        <v>0</v>
      </c>
      <c r="M253" s="22" t="str">
        <f aca="false">IF(L253-J253=0,"gar nicht",IF(L253-J253&lt;0,CONCATENATE("zu Ihren Ungunsten ",(L253-J253)," Pkt."),CONCATENATE("zu Ihren Gunsten ",ABS(L253-J253), " Pkt.")))</f>
        <v>gar nicht</v>
      </c>
    </row>
    <row r="254" customFormat="false" ht="15" hidden="false" customHeight="false" outlineLevel="0" collapsed="false">
      <c r="A254" s="1" t="n">
        <f aca="false">Rohdaten!E254</f>
        <v>0</v>
      </c>
      <c r="B254" s="3" t="e">
        <f aca="false">VLOOKUP(Table1[[#This Row],[Qualität meiner Beiträge (auch schriftlich) (50 %)]],Tabelle2!$A$1:$B$5,2,FALSE())</f>
        <v>#VALUE!</v>
      </c>
      <c r="D254" s="3" t="e">
        <f aca="false">VLOOKUP(Table1[[#This Row],[Quantität meiner Beiträge (auch schriftlich) (50 %)]],Tabelle2!$A$8:$B$12,2,FALSE())</f>
        <v>#VALUE!</v>
      </c>
      <c r="E254" s="4" t="e">
        <f aca="false">D254*$E$1</f>
        <v>#VALUE!</v>
      </c>
      <c r="F254" s="3" t="e">
        <f aca="false">VLOOKUP(Table1[[#This Row],[Einzel-, Partner- und Gruppenarbeiten (30 %)2]],Tabelle2!$A$15:$B$19,2,FALSE())</f>
        <v>#VALUE!</v>
      </c>
      <c r="G254" s="4" t="e">
        <f aca="false">F254*$G$1</f>
        <v>#VALUE!</v>
      </c>
      <c r="H254" s="5" t="e">
        <f aca="false">C254+E254+G254</f>
        <v>#VALUE!</v>
      </c>
      <c r="J254" s="25"/>
      <c r="K254" s="26" t="n">
        <f aca="false">I254-J254</f>
        <v>0</v>
      </c>
      <c r="M254" s="22" t="str">
        <f aca="false">IF(L254-J254=0,"gar nicht",IF(L254-J254&lt;0,CONCATENATE("zu Ihren Ungunsten ",(L254-J254)," Pkt."),CONCATENATE("zu Ihren Gunsten ",ABS(L254-J254), " Pkt.")))</f>
        <v>gar nicht</v>
      </c>
    </row>
    <row r="255" customFormat="false" ht="15" hidden="false" customHeight="false" outlineLevel="0" collapsed="false">
      <c r="A255" s="1" t="n">
        <f aca="false">Rohdaten!E255</f>
        <v>0</v>
      </c>
      <c r="B255" s="3" t="e">
        <f aca="false">VLOOKUP(Table1[[#This Row],[Qualität meiner Beiträge (auch schriftlich) (50 %)]],Tabelle2!$A$1:$B$5,2,FALSE())</f>
        <v>#VALUE!</v>
      </c>
      <c r="D255" s="3" t="e">
        <f aca="false">VLOOKUP(Table1[[#This Row],[Quantität meiner Beiträge (auch schriftlich) (50 %)]],Tabelle2!$A$8:$B$12,2,FALSE())</f>
        <v>#VALUE!</v>
      </c>
      <c r="E255" s="4" t="e">
        <f aca="false">D255*$E$1</f>
        <v>#VALUE!</v>
      </c>
      <c r="F255" s="3" t="e">
        <f aca="false">VLOOKUP(Table1[[#This Row],[Einzel-, Partner- und Gruppenarbeiten (30 %)2]],Tabelle2!$A$15:$B$19,2,FALSE())</f>
        <v>#VALUE!</v>
      </c>
      <c r="G255" s="4" t="e">
        <f aca="false">F255*$G$1</f>
        <v>#VALUE!</v>
      </c>
      <c r="H255" s="5" t="e">
        <f aca="false">C255+E255+G255</f>
        <v>#VALUE!</v>
      </c>
      <c r="J255" s="25"/>
      <c r="K255" s="26" t="n">
        <f aca="false">I255-J255</f>
        <v>0</v>
      </c>
      <c r="M255" s="22" t="str">
        <f aca="false">IF(L255-J255=0,"gar nicht",IF(L255-J255&lt;0,CONCATENATE("zu Ihren Ungunsten ",(L255-J255)," Pkt."),CONCATENATE("zu Ihren Gunsten ",ABS(L255-J255), " Pkt.")))</f>
        <v>gar nicht</v>
      </c>
    </row>
    <row r="256" customFormat="false" ht="15" hidden="false" customHeight="false" outlineLevel="0" collapsed="false">
      <c r="A256" s="1" t="n">
        <f aca="false">Rohdaten!E256</f>
        <v>0</v>
      </c>
      <c r="B256" s="3" t="e">
        <f aca="false">VLOOKUP(Table1[[#This Row],[Qualität meiner Beiträge (auch schriftlich) (50 %)]],Tabelle2!$A$1:$B$5,2,FALSE())</f>
        <v>#VALUE!</v>
      </c>
      <c r="D256" s="3" t="e">
        <f aca="false">VLOOKUP(Table1[[#This Row],[Quantität meiner Beiträge (auch schriftlich) (50 %)]],Tabelle2!$A$8:$B$12,2,FALSE())</f>
        <v>#VALUE!</v>
      </c>
      <c r="E256" s="4" t="e">
        <f aca="false">D256*$E$1</f>
        <v>#VALUE!</v>
      </c>
      <c r="F256" s="3" t="e">
        <f aca="false">VLOOKUP(Table1[[#This Row],[Einzel-, Partner- und Gruppenarbeiten (30 %)2]],Tabelle2!$A$15:$B$19,2,FALSE())</f>
        <v>#VALUE!</v>
      </c>
      <c r="G256" s="4" t="e">
        <f aca="false">F256*$G$1</f>
        <v>#VALUE!</v>
      </c>
      <c r="H256" s="5" t="e">
        <f aca="false">C256+E256+G256</f>
        <v>#VALUE!</v>
      </c>
      <c r="J256" s="25"/>
      <c r="K256" s="26" t="n">
        <f aca="false">I256-J256</f>
        <v>0</v>
      </c>
      <c r="M256" s="22" t="str">
        <f aca="false">IF(L256-J256=0,"gar nicht",IF(L256-J256&lt;0,CONCATENATE("zu Ihren Ungunsten ",(L256-J256)," Pkt."),CONCATENATE("zu Ihren Gunsten ",ABS(L256-J256), " Pkt.")))</f>
        <v>gar nicht</v>
      </c>
    </row>
    <row r="257" customFormat="false" ht="15" hidden="false" customHeight="false" outlineLevel="0" collapsed="false">
      <c r="A257" s="1" t="n">
        <f aca="false">Rohdaten!E257</f>
        <v>0</v>
      </c>
      <c r="B257" s="3" t="e">
        <f aca="false">VLOOKUP(Table1[[#This Row],[Qualität meiner Beiträge (auch schriftlich) (50 %)]],Tabelle2!$A$1:$B$5,2,FALSE())</f>
        <v>#VALUE!</v>
      </c>
      <c r="D257" s="3" t="e">
        <f aca="false">VLOOKUP(Table1[[#This Row],[Quantität meiner Beiträge (auch schriftlich) (50 %)]],Tabelle2!$A$8:$B$12,2,FALSE())</f>
        <v>#VALUE!</v>
      </c>
      <c r="E257" s="4" t="e">
        <f aca="false">D257*$E$1</f>
        <v>#VALUE!</v>
      </c>
      <c r="F257" s="3" t="e">
        <f aca="false">VLOOKUP(Table1[[#This Row],[Einzel-, Partner- und Gruppenarbeiten (30 %)2]],Tabelle2!$A$15:$B$19,2,FALSE())</f>
        <v>#VALUE!</v>
      </c>
      <c r="G257" s="4" t="e">
        <f aca="false">F257*$G$1</f>
        <v>#VALUE!</v>
      </c>
      <c r="H257" s="5" t="e">
        <f aca="false">C257+E257+G257</f>
        <v>#VALUE!</v>
      </c>
      <c r="J257" s="25"/>
      <c r="K257" s="26" t="n">
        <f aca="false">I257-J257</f>
        <v>0</v>
      </c>
      <c r="M257" s="22" t="str">
        <f aca="false">IF(L257-J257=0,"gar nicht",IF(L257-J257&lt;0,CONCATENATE("zu Ihren Ungunsten ",(L257-J257)," Pkt."),CONCATENATE("zu Ihren Gunsten ",ABS(L257-J257), " Pkt.")))</f>
        <v>gar nicht</v>
      </c>
    </row>
    <row r="258" customFormat="false" ht="15" hidden="false" customHeight="false" outlineLevel="0" collapsed="false">
      <c r="A258" s="1" t="n">
        <f aca="false">Rohdaten!E258</f>
        <v>0</v>
      </c>
      <c r="B258" s="3" t="e">
        <f aca="false">VLOOKUP(Table1[[#This Row],[Qualität meiner Beiträge (auch schriftlich) (50 %)]],Tabelle2!$A$1:$B$5,2,FALSE())</f>
        <v>#VALUE!</v>
      </c>
      <c r="D258" s="3" t="e">
        <f aca="false">VLOOKUP(Table1[[#This Row],[Quantität meiner Beiträge (auch schriftlich) (50 %)]],Tabelle2!$A$8:$B$12,2,FALSE())</f>
        <v>#VALUE!</v>
      </c>
      <c r="E258" s="4" t="e">
        <f aca="false">D258*$E$1</f>
        <v>#VALUE!</v>
      </c>
      <c r="F258" s="3" t="e">
        <f aca="false">VLOOKUP(Table1[[#This Row],[Einzel-, Partner- und Gruppenarbeiten (30 %)2]],Tabelle2!$A$15:$B$19,2,FALSE())</f>
        <v>#VALUE!</v>
      </c>
      <c r="G258" s="4" t="e">
        <f aca="false">F258*$G$1</f>
        <v>#VALUE!</v>
      </c>
      <c r="H258" s="5" t="e">
        <f aca="false">C258+E258+G258</f>
        <v>#VALUE!</v>
      </c>
      <c r="J258" s="25"/>
      <c r="K258" s="26" t="n">
        <f aca="false">I258-J258</f>
        <v>0</v>
      </c>
      <c r="M258" s="22" t="str">
        <f aca="false">IF(L258-J258=0,"gar nicht",IF(L258-J258&lt;0,CONCATENATE("zu Ihren Ungunsten ",(L258-J258)," Pkt."),CONCATENATE("zu Ihren Gunsten ",ABS(L258-J258), " Pkt.")))</f>
        <v>gar nicht</v>
      </c>
    </row>
    <row r="259" customFormat="false" ht="15" hidden="false" customHeight="false" outlineLevel="0" collapsed="false">
      <c r="A259" s="1" t="n">
        <f aca="false">Rohdaten!E259</f>
        <v>0</v>
      </c>
      <c r="B259" s="3" t="e">
        <f aca="false">VLOOKUP(Table1[[#This Row],[Qualität meiner Beiträge (auch schriftlich) (50 %)]],Tabelle2!$A$1:$B$5,2,FALSE())</f>
        <v>#VALUE!</v>
      </c>
      <c r="D259" s="3" t="e">
        <f aca="false">VLOOKUP(Table1[[#This Row],[Quantität meiner Beiträge (auch schriftlich) (50 %)]],Tabelle2!$A$8:$B$12,2,FALSE())</f>
        <v>#VALUE!</v>
      </c>
      <c r="E259" s="4" t="e">
        <f aca="false">D259*$E$1</f>
        <v>#VALUE!</v>
      </c>
      <c r="F259" s="3" t="e">
        <f aca="false">VLOOKUP(Table1[[#This Row],[Einzel-, Partner- und Gruppenarbeiten (30 %)2]],Tabelle2!$A$15:$B$19,2,FALSE())</f>
        <v>#VALUE!</v>
      </c>
      <c r="G259" s="4" t="e">
        <f aca="false">F259*$G$1</f>
        <v>#VALUE!</v>
      </c>
      <c r="H259" s="5" t="e">
        <f aca="false">C259+E259+G259</f>
        <v>#VALUE!</v>
      </c>
      <c r="J259" s="25"/>
      <c r="K259" s="26" t="n">
        <f aca="false">I259-J259</f>
        <v>0</v>
      </c>
      <c r="M259" s="22" t="str">
        <f aca="false">IF(L259-J259=0,"gar nicht",IF(L259-J259&lt;0,CONCATENATE("zu Ihren Ungunsten ",(L259-J259)," Pkt."),CONCATENATE("zu Ihren Gunsten ",ABS(L259-J259), " Pkt.")))</f>
        <v>gar nicht</v>
      </c>
    </row>
    <row r="260" customFormat="false" ht="15" hidden="false" customHeight="false" outlineLevel="0" collapsed="false">
      <c r="A260" s="1" t="n">
        <f aca="false">Rohdaten!E260</f>
        <v>0</v>
      </c>
      <c r="B260" s="3" t="e">
        <f aca="false">VLOOKUP(Table1[[#This Row],[Qualität meiner Beiträge (auch schriftlich) (50 %)]],Tabelle2!$A$1:$B$5,2,FALSE())</f>
        <v>#VALUE!</v>
      </c>
      <c r="D260" s="3" t="e">
        <f aca="false">VLOOKUP(Table1[[#This Row],[Quantität meiner Beiträge (auch schriftlich) (50 %)]],Tabelle2!$A$8:$B$12,2,FALSE())</f>
        <v>#VALUE!</v>
      </c>
      <c r="E260" s="4" t="e">
        <f aca="false">D260*$E$1</f>
        <v>#VALUE!</v>
      </c>
      <c r="F260" s="3" t="e">
        <f aca="false">VLOOKUP(Table1[[#This Row],[Einzel-, Partner- und Gruppenarbeiten (30 %)2]],Tabelle2!$A$15:$B$19,2,FALSE())</f>
        <v>#VALUE!</v>
      </c>
      <c r="G260" s="4" t="e">
        <f aca="false">F260*$G$1</f>
        <v>#VALUE!</v>
      </c>
      <c r="H260" s="5" t="e">
        <f aca="false">C260+E260+G260</f>
        <v>#VALUE!</v>
      </c>
      <c r="J260" s="25"/>
      <c r="K260" s="26" t="n">
        <f aca="false">I260-J260</f>
        <v>0</v>
      </c>
      <c r="M260" s="22" t="str">
        <f aca="false">IF(L260-J260=0,"gar nicht",IF(L260-J260&lt;0,CONCATENATE("zu Ihren Ungunsten ",(L260-J260)," Pkt."),CONCATENATE("zu Ihren Gunsten ",ABS(L260-J260), " Pkt.")))</f>
        <v>gar nicht</v>
      </c>
    </row>
    <row r="261" customFormat="false" ht="15" hidden="false" customHeight="false" outlineLevel="0" collapsed="false">
      <c r="A261" s="1" t="n">
        <f aca="false">Rohdaten!E261</f>
        <v>0</v>
      </c>
      <c r="B261" s="3" t="e">
        <f aca="false">VLOOKUP(Table1[[#This Row],[Qualität meiner Beiträge (auch schriftlich) (50 %)]],Tabelle2!$A$1:$B$5,2,FALSE())</f>
        <v>#VALUE!</v>
      </c>
      <c r="D261" s="3" t="e">
        <f aca="false">VLOOKUP(Table1[[#This Row],[Quantität meiner Beiträge (auch schriftlich) (50 %)]],Tabelle2!$A$8:$B$12,2,FALSE())</f>
        <v>#VALUE!</v>
      </c>
      <c r="E261" s="4" t="e">
        <f aca="false">D261*$E$1</f>
        <v>#VALUE!</v>
      </c>
      <c r="F261" s="3" t="e">
        <f aca="false">VLOOKUP(Table1[[#This Row],[Einzel-, Partner- und Gruppenarbeiten (30 %)2]],Tabelle2!$A$15:$B$19,2,FALSE())</f>
        <v>#VALUE!</v>
      </c>
      <c r="G261" s="4" t="e">
        <f aca="false">F261*$G$1</f>
        <v>#VALUE!</v>
      </c>
      <c r="H261" s="5" t="e">
        <f aca="false">C261+E261+G261</f>
        <v>#VALUE!</v>
      </c>
      <c r="J261" s="25"/>
      <c r="K261" s="26" t="n">
        <f aca="false">I261-J261</f>
        <v>0</v>
      </c>
      <c r="M261" s="22" t="str">
        <f aca="false">IF(L261-J261=0,"gar nicht",IF(L261-J261&lt;0,CONCATENATE("zu Ihren Ungunsten ",(L261-J261)," Pkt."),CONCATENATE("zu Ihren Gunsten ",ABS(L261-J261), " Pkt.")))</f>
        <v>gar nicht</v>
      </c>
    </row>
    <row r="262" customFormat="false" ht="15" hidden="false" customHeight="false" outlineLevel="0" collapsed="false">
      <c r="A262" s="1" t="n">
        <f aca="false">Rohdaten!E262</f>
        <v>0</v>
      </c>
      <c r="B262" s="3" t="e">
        <f aca="false">VLOOKUP(Table1[[#This Row],[Qualität meiner Beiträge (auch schriftlich) (50 %)]],Tabelle2!$A$1:$B$5,2,FALSE())</f>
        <v>#VALUE!</v>
      </c>
      <c r="D262" s="3" t="e">
        <f aca="false">VLOOKUP(Table1[[#This Row],[Quantität meiner Beiträge (auch schriftlich) (50 %)]],Tabelle2!$A$8:$B$12,2,FALSE())</f>
        <v>#VALUE!</v>
      </c>
      <c r="E262" s="4" t="e">
        <f aca="false">D262*$E$1</f>
        <v>#VALUE!</v>
      </c>
      <c r="F262" s="3" t="e">
        <f aca="false">VLOOKUP(Table1[[#This Row],[Einzel-, Partner- und Gruppenarbeiten (30 %)2]],Tabelle2!$A$15:$B$19,2,FALSE())</f>
        <v>#VALUE!</v>
      </c>
      <c r="G262" s="4" t="e">
        <f aca="false">F262*$G$1</f>
        <v>#VALUE!</v>
      </c>
      <c r="H262" s="5" t="e">
        <f aca="false">C262+E262+G262</f>
        <v>#VALUE!</v>
      </c>
      <c r="J262" s="25"/>
      <c r="K262" s="26" t="n">
        <f aca="false">I262-J262</f>
        <v>0</v>
      </c>
      <c r="M262" s="22" t="str">
        <f aca="false">IF(L262-J262=0,"gar nicht",IF(L262-J262&lt;0,CONCATENATE("zu Ihren Ungunsten ",(L262-J262)," Pkt."),CONCATENATE("zu Ihren Gunsten ",ABS(L262-J262), " Pkt.")))</f>
        <v>gar nicht</v>
      </c>
    </row>
    <row r="263" customFormat="false" ht="15" hidden="false" customHeight="false" outlineLevel="0" collapsed="false">
      <c r="A263" s="1" t="n">
        <f aca="false">Rohdaten!E263</f>
        <v>0</v>
      </c>
      <c r="B263" s="3" t="e">
        <f aca="false">VLOOKUP(Table1[[#This Row],[Qualität meiner Beiträge (auch schriftlich) (50 %)]],Tabelle2!$A$1:$B$5,2,FALSE())</f>
        <v>#VALUE!</v>
      </c>
      <c r="D263" s="3" t="e">
        <f aca="false">VLOOKUP(Table1[[#This Row],[Quantität meiner Beiträge (auch schriftlich) (50 %)]],Tabelle2!$A$8:$B$12,2,FALSE())</f>
        <v>#VALUE!</v>
      </c>
      <c r="E263" s="4" t="e">
        <f aca="false">D263*$E$1</f>
        <v>#VALUE!</v>
      </c>
      <c r="F263" s="3" t="e">
        <f aca="false">VLOOKUP(Table1[[#This Row],[Einzel-, Partner- und Gruppenarbeiten (30 %)2]],Tabelle2!$A$15:$B$19,2,FALSE())</f>
        <v>#VALUE!</v>
      </c>
      <c r="G263" s="4" t="e">
        <f aca="false">F263*$G$1</f>
        <v>#VALUE!</v>
      </c>
      <c r="H263" s="5" t="e">
        <f aca="false">C263+E263+G263</f>
        <v>#VALUE!</v>
      </c>
      <c r="J263" s="25"/>
      <c r="K263" s="26" t="n">
        <f aca="false">I263-J263</f>
        <v>0</v>
      </c>
      <c r="M263" s="22" t="str">
        <f aca="false">IF(L263-J263=0,"gar nicht",IF(L263-J263&lt;0,CONCATENATE("zu Ihren Ungunsten ",(L263-J263)," Pkt."),CONCATENATE("zu Ihren Gunsten ",ABS(L263-J263), " Pkt.")))</f>
        <v>gar nicht</v>
      </c>
    </row>
    <row r="264" customFormat="false" ht="15" hidden="false" customHeight="false" outlineLevel="0" collapsed="false">
      <c r="A264" s="1" t="n">
        <f aca="false">Rohdaten!E264</f>
        <v>0</v>
      </c>
      <c r="B264" s="3" t="e">
        <f aca="false">VLOOKUP(Table1[[#This Row],[Qualität meiner Beiträge (auch schriftlich) (50 %)]],Tabelle2!$A$1:$B$5,2,FALSE())</f>
        <v>#VALUE!</v>
      </c>
      <c r="D264" s="3" t="e">
        <f aca="false">VLOOKUP(Table1[[#This Row],[Quantität meiner Beiträge (auch schriftlich) (50 %)]],Tabelle2!$A$8:$B$12,2,FALSE())</f>
        <v>#VALUE!</v>
      </c>
      <c r="E264" s="4" t="e">
        <f aca="false">D264*$E$1</f>
        <v>#VALUE!</v>
      </c>
      <c r="F264" s="3" t="e">
        <f aca="false">VLOOKUP(Table1[[#This Row],[Einzel-, Partner- und Gruppenarbeiten (30 %)2]],Tabelle2!$A$15:$B$19,2,FALSE())</f>
        <v>#VALUE!</v>
      </c>
      <c r="G264" s="4" t="e">
        <f aca="false">F264*$G$1</f>
        <v>#VALUE!</v>
      </c>
      <c r="H264" s="5" t="e">
        <f aca="false">C264+E264+G264</f>
        <v>#VALUE!</v>
      </c>
      <c r="J264" s="25"/>
      <c r="K264" s="26" t="n">
        <f aca="false">I264-J264</f>
        <v>0</v>
      </c>
      <c r="M264" s="22" t="str">
        <f aca="false">IF(L264-J264=0,"gar nicht",IF(L264-J264&lt;0,CONCATENATE("zu Ihren Ungunsten ",(L264-J264)," Pkt."),CONCATENATE("zu Ihren Gunsten ",ABS(L264-J264), " Pkt.")))</f>
        <v>gar nicht</v>
      </c>
    </row>
    <row r="265" customFormat="false" ht="15" hidden="false" customHeight="false" outlineLevel="0" collapsed="false">
      <c r="A265" s="1" t="n">
        <f aca="false">Rohdaten!E265</f>
        <v>0</v>
      </c>
      <c r="B265" s="3" t="e">
        <f aca="false">VLOOKUP(Table1[[#This Row],[Qualität meiner Beiträge (auch schriftlich) (50 %)]],Tabelle2!$A$1:$B$5,2,FALSE())</f>
        <v>#VALUE!</v>
      </c>
      <c r="D265" s="3" t="e">
        <f aca="false">VLOOKUP(Table1[[#This Row],[Quantität meiner Beiträge (auch schriftlich) (50 %)]],Tabelle2!$A$8:$B$12,2,FALSE())</f>
        <v>#VALUE!</v>
      </c>
      <c r="E265" s="4" t="e">
        <f aca="false">D265*$E$1</f>
        <v>#VALUE!</v>
      </c>
      <c r="F265" s="3" t="e">
        <f aca="false">VLOOKUP(Table1[[#This Row],[Einzel-, Partner- und Gruppenarbeiten (30 %)2]],Tabelle2!$A$15:$B$19,2,FALSE())</f>
        <v>#VALUE!</v>
      </c>
      <c r="G265" s="4" t="e">
        <f aca="false">F265*$G$1</f>
        <v>#VALUE!</v>
      </c>
      <c r="H265" s="5" t="e">
        <f aca="false">C265+E265+G265</f>
        <v>#VALUE!</v>
      </c>
      <c r="J265" s="25"/>
      <c r="K265" s="26" t="n">
        <f aca="false">I265-J265</f>
        <v>0</v>
      </c>
      <c r="M265" s="22" t="str">
        <f aca="false">IF(L265-J265=0,"gar nicht",IF(L265-J265&lt;0,CONCATENATE("zu Ihren Ungunsten ",(L265-J265)," Pkt."),CONCATENATE("zu Ihren Gunsten ",ABS(L265-J265), " Pkt.")))</f>
        <v>gar nicht</v>
      </c>
    </row>
    <row r="266" customFormat="false" ht="15" hidden="false" customHeight="false" outlineLevel="0" collapsed="false">
      <c r="A266" s="1" t="n">
        <f aca="false">Rohdaten!E266</f>
        <v>0</v>
      </c>
      <c r="B266" s="3" t="e">
        <f aca="false">VLOOKUP(Table1[[#This Row],[Qualität meiner Beiträge (auch schriftlich) (50 %)]],Tabelle2!$A$1:$B$5,2,FALSE())</f>
        <v>#VALUE!</v>
      </c>
      <c r="D266" s="3" t="e">
        <f aca="false">VLOOKUP(Table1[[#This Row],[Quantität meiner Beiträge (auch schriftlich) (50 %)]],Tabelle2!$A$8:$B$12,2,FALSE())</f>
        <v>#VALUE!</v>
      </c>
      <c r="E266" s="4" t="e">
        <f aca="false">D266*$E$1</f>
        <v>#VALUE!</v>
      </c>
      <c r="F266" s="3" t="e">
        <f aca="false">VLOOKUP(Table1[[#This Row],[Einzel-, Partner- und Gruppenarbeiten (30 %)2]],Tabelle2!$A$15:$B$19,2,FALSE())</f>
        <v>#VALUE!</v>
      </c>
      <c r="G266" s="4" t="e">
        <f aca="false">F266*$G$1</f>
        <v>#VALUE!</v>
      </c>
      <c r="H266" s="5" t="e">
        <f aca="false">C266+E266+G266</f>
        <v>#VALUE!</v>
      </c>
      <c r="J266" s="25"/>
      <c r="K266" s="26" t="n">
        <f aca="false">I266-J266</f>
        <v>0</v>
      </c>
      <c r="M266" s="22" t="str">
        <f aca="false">IF(L266-J266=0,"gar nicht",IF(L266-J266&lt;0,CONCATENATE("zu Ihren Ungunsten ",(L266-J266)," Pkt."),CONCATENATE("zu Ihren Gunsten ",ABS(L266-J266), " Pkt.")))</f>
        <v>gar nicht</v>
      </c>
    </row>
    <row r="267" customFormat="false" ht="15" hidden="false" customHeight="false" outlineLevel="0" collapsed="false">
      <c r="A267" s="1" t="n">
        <f aca="false">Rohdaten!E267</f>
        <v>0</v>
      </c>
      <c r="B267" s="3" t="e">
        <f aca="false">VLOOKUP(Table1[[#This Row],[Qualität meiner Beiträge (auch schriftlich) (50 %)]],Tabelle2!$A$1:$B$5,2,FALSE())</f>
        <v>#VALUE!</v>
      </c>
      <c r="D267" s="3" t="e">
        <f aca="false">VLOOKUP(Table1[[#This Row],[Quantität meiner Beiträge (auch schriftlich) (50 %)]],Tabelle2!$A$8:$B$12,2,FALSE())</f>
        <v>#VALUE!</v>
      </c>
      <c r="E267" s="4" t="e">
        <f aca="false">D267*$E$1</f>
        <v>#VALUE!</v>
      </c>
      <c r="F267" s="3" t="e">
        <f aca="false">VLOOKUP(Table1[[#This Row],[Einzel-, Partner- und Gruppenarbeiten (30 %)2]],Tabelle2!$A$15:$B$19,2,FALSE())</f>
        <v>#VALUE!</v>
      </c>
      <c r="G267" s="4" t="e">
        <f aca="false">F267*$G$1</f>
        <v>#VALUE!</v>
      </c>
      <c r="H267" s="5" t="e">
        <f aca="false">C267+E267+G267</f>
        <v>#VALUE!</v>
      </c>
      <c r="J267" s="25"/>
      <c r="K267" s="26" t="n">
        <f aca="false">I267-J267</f>
        <v>0</v>
      </c>
      <c r="M267" s="22" t="str">
        <f aca="false">IF(L267-J267=0,"gar nicht",IF(L267-J267&lt;0,CONCATENATE("zu Ihren Ungunsten ",(L267-J267)," Pkt."),CONCATENATE("zu Ihren Gunsten ",ABS(L267-J267), " Pkt.")))</f>
        <v>gar nicht</v>
      </c>
    </row>
    <row r="268" customFormat="false" ht="15" hidden="false" customHeight="false" outlineLevel="0" collapsed="false">
      <c r="A268" s="1" t="n">
        <f aca="false">Rohdaten!E268</f>
        <v>0</v>
      </c>
      <c r="B268" s="3" t="e">
        <f aca="false">VLOOKUP(Table1[[#This Row],[Qualität meiner Beiträge (auch schriftlich) (50 %)]],Tabelle2!$A$1:$B$5,2,FALSE())</f>
        <v>#VALUE!</v>
      </c>
      <c r="D268" s="3" t="e">
        <f aca="false">VLOOKUP(Table1[[#This Row],[Quantität meiner Beiträge (auch schriftlich) (50 %)]],Tabelle2!$A$8:$B$12,2,FALSE())</f>
        <v>#VALUE!</v>
      </c>
      <c r="E268" s="4" t="e">
        <f aca="false">D268*$E$1</f>
        <v>#VALUE!</v>
      </c>
      <c r="F268" s="3" t="e">
        <f aca="false">VLOOKUP(Table1[[#This Row],[Einzel-, Partner- und Gruppenarbeiten (30 %)2]],Tabelle2!$A$15:$B$19,2,FALSE())</f>
        <v>#VALUE!</v>
      </c>
      <c r="G268" s="4" t="e">
        <f aca="false">F268*$G$1</f>
        <v>#VALUE!</v>
      </c>
      <c r="H268" s="5" t="e">
        <f aca="false">C268+E268+G268</f>
        <v>#VALUE!</v>
      </c>
      <c r="J268" s="25"/>
      <c r="K268" s="26" t="n">
        <f aca="false">I268-J268</f>
        <v>0</v>
      </c>
      <c r="M268" s="22" t="str">
        <f aca="false">IF(L268-J268=0,"gar nicht",IF(L268-J268&lt;0,CONCATENATE("zu Ihren Ungunsten ",(L268-J268)," Pkt."),CONCATENATE("zu Ihren Gunsten ",ABS(L268-J268), " Pkt.")))</f>
        <v>gar nicht</v>
      </c>
    </row>
    <row r="269" customFormat="false" ht="15" hidden="false" customHeight="false" outlineLevel="0" collapsed="false">
      <c r="A269" s="1" t="n">
        <f aca="false">Rohdaten!E269</f>
        <v>0</v>
      </c>
      <c r="B269" s="3" t="e">
        <f aca="false">VLOOKUP(Table1[[#This Row],[Qualität meiner Beiträge (auch schriftlich) (50 %)]],Tabelle2!$A$1:$B$5,2,FALSE())</f>
        <v>#VALUE!</v>
      </c>
      <c r="D269" s="3" t="e">
        <f aca="false">VLOOKUP(Table1[[#This Row],[Quantität meiner Beiträge (auch schriftlich) (50 %)]],Tabelle2!$A$8:$B$12,2,FALSE())</f>
        <v>#VALUE!</v>
      </c>
      <c r="E269" s="4" t="e">
        <f aca="false">D269*$E$1</f>
        <v>#VALUE!</v>
      </c>
      <c r="F269" s="3" t="e">
        <f aca="false">VLOOKUP(Table1[[#This Row],[Einzel-, Partner- und Gruppenarbeiten (30 %)2]],Tabelle2!$A$15:$B$19,2,FALSE())</f>
        <v>#VALUE!</v>
      </c>
      <c r="G269" s="4" t="e">
        <f aca="false">F269*$G$1</f>
        <v>#VALUE!</v>
      </c>
      <c r="H269" s="5" t="e">
        <f aca="false">C269+E269+G269</f>
        <v>#VALUE!</v>
      </c>
      <c r="J269" s="25"/>
      <c r="K269" s="26" t="n">
        <f aca="false">I269-J269</f>
        <v>0</v>
      </c>
      <c r="M269" s="22" t="str">
        <f aca="false">IF(L269-J269=0,"gar nicht",IF(L269-J269&lt;0,CONCATENATE("zu Ihren Ungunsten ",(L269-J269)," Pkt."),CONCATENATE("zu Ihren Gunsten ",ABS(L269-J269), " Pkt.")))</f>
        <v>gar nicht</v>
      </c>
    </row>
    <row r="270" customFormat="false" ht="15" hidden="false" customHeight="false" outlineLevel="0" collapsed="false">
      <c r="A270" s="1" t="n">
        <f aca="false">Rohdaten!E270</f>
        <v>0</v>
      </c>
      <c r="B270" s="3" t="e">
        <f aca="false">VLOOKUP(Table1[[#This Row],[Qualität meiner Beiträge (auch schriftlich) (50 %)]],Tabelle2!$A$1:$B$5,2,FALSE())</f>
        <v>#VALUE!</v>
      </c>
      <c r="D270" s="3" t="e">
        <f aca="false">VLOOKUP(Table1[[#This Row],[Quantität meiner Beiträge (auch schriftlich) (50 %)]],Tabelle2!$A$8:$B$12,2,FALSE())</f>
        <v>#VALUE!</v>
      </c>
      <c r="E270" s="4" t="e">
        <f aca="false">D270*$E$1</f>
        <v>#VALUE!</v>
      </c>
      <c r="F270" s="3" t="e">
        <f aca="false">VLOOKUP(Table1[[#This Row],[Einzel-, Partner- und Gruppenarbeiten (30 %)2]],Tabelle2!$A$15:$B$19,2,FALSE())</f>
        <v>#VALUE!</v>
      </c>
      <c r="G270" s="4" t="e">
        <f aca="false">F270*$G$1</f>
        <v>#VALUE!</v>
      </c>
      <c r="H270" s="5" t="e">
        <f aca="false">C270+E270+G270</f>
        <v>#VALUE!</v>
      </c>
      <c r="J270" s="25"/>
      <c r="K270" s="26" t="n">
        <f aca="false">I270-J270</f>
        <v>0</v>
      </c>
      <c r="M270" s="22" t="str">
        <f aca="false">IF(L270-J270=0,"gar nicht",IF(L270-J270&lt;0,CONCATENATE("zu Ihren Ungunsten ",(L270-J270)," Pkt."),CONCATENATE("zu Ihren Gunsten ",ABS(L270-J270), " Pkt.")))</f>
        <v>gar nicht</v>
      </c>
    </row>
    <row r="271" customFormat="false" ht="15" hidden="false" customHeight="false" outlineLevel="0" collapsed="false">
      <c r="A271" s="1" t="n">
        <f aca="false">Rohdaten!E271</f>
        <v>0</v>
      </c>
      <c r="B271" s="3" t="e">
        <f aca="false">VLOOKUP(Table1[[#This Row],[Qualität meiner Beiträge (auch schriftlich) (50 %)]],Tabelle2!$A$1:$B$5,2,FALSE())</f>
        <v>#VALUE!</v>
      </c>
      <c r="D271" s="3" t="e">
        <f aca="false">VLOOKUP(Table1[[#This Row],[Quantität meiner Beiträge (auch schriftlich) (50 %)]],Tabelle2!$A$8:$B$12,2,FALSE())</f>
        <v>#VALUE!</v>
      </c>
      <c r="E271" s="4" t="e">
        <f aca="false">D271*$E$1</f>
        <v>#VALUE!</v>
      </c>
      <c r="F271" s="3" t="e">
        <f aca="false">VLOOKUP(Table1[[#This Row],[Einzel-, Partner- und Gruppenarbeiten (30 %)2]],Tabelle2!$A$15:$B$19,2,FALSE())</f>
        <v>#VALUE!</v>
      </c>
      <c r="G271" s="4" t="e">
        <f aca="false">F271*$G$1</f>
        <v>#VALUE!</v>
      </c>
      <c r="H271" s="5" t="e">
        <f aca="false">C271+E271+G271</f>
        <v>#VALUE!</v>
      </c>
      <c r="J271" s="25"/>
      <c r="K271" s="26" t="n">
        <f aca="false">I271-J271</f>
        <v>0</v>
      </c>
      <c r="M271" s="22" t="str">
        <f aca="false">IF(L271-J271=0,"gar nicht",IF(L271-J271&lt;0,CONCATENATE("zu Ihren Ungunsten ",(L271-J271)," Pkt."),CONCATENATE("zu Ihren Gunsten ",ABS(L271-J271), " Pkt.")))</f>
        <v>gar nicht</v>
      </c>
    </row>
    <row r="272" customFormat="false" ht="15" hidden="false" customHeight="false" outlineLevel="0" collapsed="false">
      <c r="A272" s="1" t="n">
        <f aca="false">Rohdaten!E272</f>
        <v>0</v>
      </c>
      <c r="B272" s="3" t="e">
        <f aca="false">VLOOKUP(Table1[[#This Row],[Qualität meiner Beiträge (auch schriftlich) (50 %)]],Tabelle2!$A$1:$B$5,2,FALSE())</f>
        <v>#VALUE!</v>
      </c>
      <c r="D272" s="3" t="e">
        <f aca="false">VLOOKUP(Table1[[#This Row],[Quantität meiner Beiträge (auch schriftlich) (50 %)]],Tabelle2!$A$8:$B$12,2,FALSE())</f>
        <v>#VALUE!</v>
      </c>
      <c r="E272" s="4" t="e">
        <f aca="false">D272*$E$1</f>
        <v>#VALUE!</v>
      </c>
      <c r="F272" s="3" t="e">
        <f aca="false">VLOOKUP(Table1[[#This Row],[Einzel-, Partner- und Gruppenarbeiten (30 %)2]],Tabelle2!$A$15:$B$19,2,FALSE())</f>
        <v>#VALUE!</v>
      </c>
      <c r="G272" s="4" t="e">
        <f aca="false">F272*$G$1</f>
        <v>#VALUE!</v>
      </c>
      <c r="H272" s="5" t="e">
        <f aca="false">C272+E272+G272</f>
        <v>#VALUE!</v>
      </c>
      <c r="J272" s="25"/>
      <c r="K272" s="26" t="n">
        <f aca="false">I272-J272</f>
        <v>0</v>
      </c>
      <c r="M272" s="22" t="str">
        <f aca="false">IF(L272-J272=0,"gar nicht",IF(L272-J272&lt;0,CONCATENATE("zu Ihren Ungunsten ",(L272-J272)," Pkt."),CONCATENATE("zu Ihren Gunsten ",ABS(L272-J272), " Pkt.")))</f>
        <v>gar nicht</v>
      </c>
    </row>
    <row r="273" customFormat="false" ht="15" hidden="false" customHeight="false" outlineLevel="0" collapsed="false">
      <c r="A273" s="1" t="n">
        <f aca="false">Rohdaten!E273</f>
        <v>0</v>
      </c>
      <c r="B273" s="3" t="e">
        <f aca="false">VLOOKUP(Table1[[#This Row],[Qualität meiner Beiträge (auch schriftlich) (50 %)]],Tabelle2!$A$1:$B$5,2,FALSE())</f>
        <v>#VALUE!</v>
      </c>
      <c r="D273" s="3" t="e">
        <f aca="false">VLOOKUP(Table1[[#This Row],[Quantität meiner Beiträge (auch schriftlich) (50 %)]],Tabelle2!$A$8:$B$12,2,FALSE())</f>
        <v>#VALUE!</v>
      </c>
      <c r="E273" s="4" t="e">
        <f aca="false">D273*$E$1</f>
        <v>#VALUE!</v>
      </c>
      <c r="F273" s="3" t="e">
        <f aca="false">VLOOKUP(Table1[[#This Row],[Einzel-, Partner- und Gruppenarbeiten (30 %)2]],Tabelle2!$A$15:$B$19,2,FALSE())</f>
        <v>#VALUE!</v>
      </c>
      <c r="G273" s="4" t="e">
        <f aca="false">F273*$G$1</f>
        <v>#VALUE!</v>
      </c>
      <c r="H273" s="5" t="e">
        <f aca="false">C273+E273+G273</f>
        <v>#VALUE!</v>
      </c>
      <c r="J273" s="25"/>
      <c r="K273" s="26" t="n">
        <f aca="false">I273-J273</f>
        <v>0</v>
      </c>
      <c r="M273" s="22" t="str">
        <f aca="false">IF(L273-J273=0,"gar nicht",IF(L273-J273&lt;0,CONCATENATE("zu Ihren Ungunsten ",(L273-J273)," Pkt."),CONCATENATE("zu Ihren Gunsten ",ABS(L273-J273), " Pkt.")))</f>
        <v>gar nicht</v>
      </c>
    </row>
    <row r="274" customFormat="false" ht="15" hidden="false" customHeight="false" outlineLevel="0" collapsed="false">
      <c r="A274" s="1" t="n">
        <f aca="false">Rohdaten!E274</f>
        <v>0</v>
      </c>
      <c r="B274" s="3" t="e">
        <f aca="false">VLOOKUP(Table1[[#This Row],[Qualität meiner Beiträge (auch schriftlich) (50 %)]],Tabelle2!$A$1:$B$5,2,FALSE())</f>
        <v>#VALUE!</v>
      </c>
      <c r="D274" s="3" t="e">
        <f aca="false">VLOOKUP(Table1[[#This Row],[Quantität meiner Beiträge (auch schriftlich) (50 %)]],Tabelle2!$A$8:$B$12,2,FALSE())</f>
        <v>#VALUE!</v>
      </c>
      <c r="E274" s="4" t="e">
        <f aca="false">D274*$E$1</f>
        <v>#VALUE!</v>
      </c>
      <c r="F274" s="3" t="e">
        <f aca="false">VLOOKUP(Table1[[#This Row],[Einzel-, Partner- und Gruppenarbeiten (30 %)2]],Tabelle2!$A$15:$B$19,2,FALSE())</f>
        <v>#VALUE!</v>
      </c>
      <c r="G274" s="4" t="e">
        <f aca="false">F274*$G$1</f>
        <v>#VALUE!</v>
      </c>
      <c r="H274" s="5" t="e">
        <f aca="false">C274+E274+G274</f>
        <v>#VALUE!</v>
      </c>
      <c r="J274" s="25"/>
      <c r="K274" s="26" t="n">
        <f aca="false">I274-J274</f>
        <v>0</v>
      </c>
      <c r="M274" s="22" t="str">
        <f aca="false">IF(L274-J274=0,"gar nicht",IF(L274-J274&lt;0,CONCATENATE("zu Ihren Ungunsten ",(L274-J274)," Pkt."),CONCATENATE("zu Ihren Gunsten ",ABS(L274-J274), " Pkt.")))</f>
        <v>gar nicht</v>
      </c>
    </row>
    <row r="275" customFormat="false" ht="15" hidden="false" customHeight="false" outlineLevel="0" collapsed="false">
      <c r="A275" s="1" t="n">
        <f aca="false">Rohdaten!E275</f>
        <v>0</v>
      </c>
      <c r="B275" s="3" t="e">
        <f aca="false">VLOOKUP(Table1[[#This Row],[Qualität meiner Beiträge (auch schriftlich) (50 %)]],Tabelle2!$A$1:$B$5,2,FALSE())</f>
        <v>#VALUE!</v>
      </c>
      <c r="D275" s="3" t="e">
        <f aca="false">VLOOKUP(Table1[[#This Row],[Quantität meiner Beiträge (auch schriftlich) (50 %)]],Tabelle2!$A$8:$B$12,2,FALSE())</f>
        <v>#VALUE!</v>
      </c>
      <c r="E275" s="4" t="e">
        <f aca="false">D275*$E$1</f>
        <v>#VALUE!</v>
      </c>
      <c r="F275" s="3" t="e">
        <f aca="false">VLOOKUP(Table1[[#This Row],[Einzel-, Partner- und Gruppenarbeiten (30 %)2]],Tabelle2!$A$15:$B$19,2,FALSE())</f>
        <v>#VALUE!</v>
      </c>
      <c r="G275" s="4" t="e">
        <f aca="false">F275*$G$1</f>
        <v>#VALUE!</v>
      </c>
      <c r="H275" s="5" t="e">
        <f aca="false">C275+E275+G275</f>
        <v>#VALUE!</v>
      </c>
      <c r="J275" s="25"/>
      <c r="K275" s="26" t="n">
        <f aca="false">I275-J275</f>
        <v>0</v>
      </c>
      <c r="M275" s="22" t="str">
        <f aca="false">IF(L275-J275=0,"gar nicht",IF(L275-J275&lt;0,CONCATENATE("zu Ihren Ungunsten ",(L275-J275)," Pkt."),CONCATENATE("zu Ihren Gunsten ",ABS(L275-J275), " Pkt.")))</f>
        <v>gar nicht</v>
      </c>
    </row>
    <row r="276" customFormat="false" ht="15" hidden="false" customHeight="false" outlineLevel="0" collapsed="false">
      <c r="A276" s="1" t="n">
        <f aca="false">Rohdaten!E276</f>
        <v>0</v>
      </c>
      <c r="B276" s="3" t="e">
        <f aca="false">VLOOKUP(Table1[[#This Row],[Qualität meiner Beiträge (auch schriftlich) (50 %)]],Tabelle2!$A$1:$B$5,2,FALSE())</f>
        <v>#VALUE!</v>
      </c>
      <c r="D276" s="3" t="e">
        <f aca="false">VLOOKUP(Table1[[#This Row],[Quantität meiner Beiträge (auch schriftlich) (50 %)]],Tabelle2!$A$8:$B$12,2,FALSE())</f>
        <v>#VALUE!</v>
      </c>
      <c r="E276" s="4" t="e">
        <f aca="false">D276*$E$1</f>
        <v>#VALUE!</v>
      </c>
      <c r="F276" s="3" t="e">
        <f aca="false">VLOOKUP(Table1[[#This Row],[Einzel-, Partner- und Gruppenarbeiten (30 %)2]],Tabelle2!$A$15:$B$19,2,FALSE())</f>
        <v>#VALUE!</v>
      </c>
      <c r="G276" s="4" t="e">
        <f aca="false">F276*$G$1</f>
        <v>#VALUE!</v>
      </c>
      <c r="H276" s="5" t="e">
        <f aca="false">C276+E276+G276</f>
        <v>#VALUE!</v>
      </c>
      <c r="J276" s="25"/>
      <c r="K276" s="26" t="n">
        <f aca="false">I276-J276</f>
        <v>0</v>
      </c>
      <c r="M276" s="22" t="str">
        <f aca="false">IF(L276-J276=0,"gar nicht",IF(L276-J276&lt;0,CONCATENATE("zu Ihren Ungunsten ",(L276-J276)," Pkt."),CONCATENATE("zu Ihren Gunsten ",ABS(L276-J276), " Pkt.")))</f>
        <v>gar nicht</v>
      </c>
    </row>
    <row r="277" customFormat="false" ht="15" hidden="false" customHeight="false" outlineLevel="0" collapsed="false">
      <c r="A277" s="1" t="n">
        <f aca="false">Rohdaten!E277</f>
        <v>0</v>
      </c>
      <c r="B277" s="3" t="e">
        <f aca="false">VLOOKUP(Table1[[#This Row],[Qualität meiner Beiträge (auch schriftlich) (50 %)]],Tabelle2!$A$1:$B$5,2,FALSE())</f>
        <v>#VALUE!</v>
      </c>
      <c r="D277" s="3" t="e">
        <f aca="false">VLOOKUP(Table1[[#This Row],[Quantität meiner Beiträge (auch schriftlich) (50 %)]],Tabelle2!$A$8:$B$12,2,FALSE())</f>
        <v>#VALUE!</v>
      </c>
      <c r="E277" s="4" t="e">
        <f aca="false">D277*$E$1</f>
        <v>#VALUE!</v>
      </c>
      <c r="F277" s="3" t="e">
        <f aca="false">VLOOKUP(Table1[[#This Row],[Einzel-, Partner- und Gruppenarbeiten (30 %)2]],Tabelle2!$A$15:$B$19,2,FALSE())</f>
        <v>#VALUE!</v>
      </c>
      <c r="G277" s="4" t="e">
        <f aca="false">F277*$G$1</f>
        <v>#VALUE!</v>
      </c>
      <c r="H277" s="5" t="e">
        <f aca="false">C277+E277+G277</f>
        <v>#VALUE!</v>
      </c>
      <c r="J277" s="25"/>
      <c r="K277" s="26" t="n">
        <f aca="false">I277-J277</f>
        <v>0</v>
      </c>
      <c r="M277" s="22" t="str">
        <f aca="false">IF(L277-J277=0,"gar nicht",IF(L277-J277&lt;0,CONCATENATE("zu Ihren Ungunsten ",(L277-J277)," Pkt."),CONCATENATE("zu Ihren Gunsten ",ABS(L277-J277), " Pkt.")))</f>
        <v>gar nicht</v>
      </c>
    </row>
    <row r="278" customFormat="false" ht="15" hidden="false" customHeight="false" outlineLevel="0" collapsed="false">
      <c r="A278" s="1" t="n">
        <f aca="false">Rohdaten!E278</f>
        <v>0</v>
      </c>
      <c r="B278" s="3" t="e">
        <f aca="false">VLOOKUP(Table1[[#This Row],[Qualität meiner Beiträge (auch schriftlich) (50 %)]],Tabelle2!$A$1:$B$5,2,FALSE())</f>
        <v>#VALUE!</v>
      </c>
      <c r="D278" s="3" t="e">
        <f aca="false">VLOOKUP(Table1[[#This Row],[Quantität meiner Beiträge (auch schriftlich) (50 %)]],Tabelle2!$A$8:$B$12,2,FALSE())</f>
        <v>#VALUE!</v>
      </c>
      <c r="E278" s="4" t="e">
        <f aca="false">D278*$E$1</f>
        <v>#VALUE!</v>
      </c>
      <c r="F278" s="3" t="e">
        <f aca="false">VLOOKUP(Table1[[#This Row],[Einzel-, Partner- und Gruppenarbeiten (30 %)2]],Tabelle2!$A$15:$B$19,2,FALSE())</f>
        <v>#VALUE!</v>
      </c>
      <c r="G278" s="4" t="e">
        <f aca="false">F278*$G$1</f>
        <v>#VALUE!</v>
      </c>
      <c r="H278" s="5" t="e">
        <f aca="false">C278+E278+G278</f>
        <v>#VALUE!</v>
      </c>
      <c r="J278" s="25"/>
      <c r="K278" s="26" t="n">
        <f aca="false">I278-J278</f>
        <v>0</v>
      </c>
      <c r="M278" s="22" t="str">
        <f aca="false">IF(L278-J278=0,"gar nicht",IF(L278-J278&lt;0,CONCATENATE("zu Ihren Ungunsten ",(L278-J278)," Pkt."),CONCATENATE("zu Ihren Gunsten ",ABS(L278-J278), " Pkt.")))</f>
        <v>gar nicht</v>
      </c>
    </row>
    <row r="279" customFormat="false" ht="15" hidden="false" customHeight="false" outlineLevel="0" collapsed="false">
      <c r="A279" s="1" t="n">
        <f aca="false">Rohdaten!E279</f>
        <v>0</v>
      </c>
      <c r="B279" s="3" t="e">
        <f aca="false">VLOOKUP(Table1[[#This Row],[Qualität meiner Beiträge (auch schriftlich) (50 %)]],Tabelle2!$A$1:$B$5,2,FALSE())</f>
        <v>#VALUE!</v>
      </c>
      <c r="D279" s="3" t="e">
        <f aca="false">VLOOKUP(Table1[[#This Row],[Quantität meiner Beiträge (auch schriftlich) (50 %)]],Tabelle2!$A$8:$B$12,2,FALSE())</f>
        <v>#VALUE!</v>
      </c>
      <c r="E279" s="4" t="e">
        <f aca="false">D279*$E$1</f>
        <v>#VALUE!</v>
      </c>
      <c r="F279" s="3" t="e">
        <f aca="false">VLOOKUP(Table1[[#This Row],[Einzel-, Partner- und Gruppenarbeiten (30 %)2]],Tabelle2!$A$15:$B$19,2,FALSE())</f>
        <v>#VALUE!</v>
      </c>
      <c r="G279" s="4" t="e">
        <f aca="false">F279*$G$1</f>
        <v>#VALUE!</v>
      </c>
      <c r="H279" s="5" t="e">
        <f aca="false">C279+E279+G279</f>
        <v>#VALUE!</v>
      </c>
      <c r="J279" s="25"/>
      <c r="K279" s="26" t="n">
        <f aca="false">I279-J279</f>
        <v>0</v>
      </c>
      <c r="M279" s="22" t="str">
        <f aca="false">IF(L279-J279=0,"gar nicht",IF(L279-J279&lt;0,CONCATENATE("zu Ihren Ungunsten ",(L279-J279)," Pkt."),CONCATENATE("zu Ihren Gunsten ",ABS(L279-J279), " Pkt.")))</f>
        <v>gar nicht</v>
      </c>
    </row>
    <row r="280" customFormat="false" ht="15" hidden="false" customHeight="false" outlineLevel="0" collapsed="false">
      <c r="A280" s="1" t="n">
        <f aca="false">Rohdaten!E280</f>
        <v>0</v>
      </c>
      <c r="B280" s="3" t="e">
        <f aca="false">VLOOKUP(Table1[[#This Row],[Qualität meiner Beiträge (auch schriftlich) (50 %)]],Tabelle2!$A$1:$B$5,2,FALSE())</f>
        <v>#VALUE!</v>
      </c>
      <c r="D280" s="3" t="e">
        <f aca="false">VLOOKUP(Table1[[#This Row],[Quantität meiner Beiträge (auch schriftlich) (50 %)]],Tabelle2!$A$8:$B$12,2,FALSE())</f>
        <v>#VALUE!</v>
      </c>
      <c r="E280" s="4" t="e">
        <f aca="false">D280*$E$1</f>
        <v>#VALUE!</v>
      </c>
      <c r="F280" s="3" t="e">
        <f aca="false">VLOOKUP(Table1[[#This Row],[Einzel-, Partner- und Gruppenarbeiten (30 %)2]],Tabelle2!$A$15:$B$19,2,FALSE())</f>
        <v>#VALUE!</v>
      </c>
      <c r="G280" s="4" t="e">
        <f aca="false">F280*$G$1</f>
        <v>#VALUE!</v>
      </c>
      <c r="H280" s="5" t="e">
        <f aca="false">C280+E280+G280</f>
        <v>#VALUE!</v>
      </c>
      <c r="J280" s="25"/>
      <c r="K280" s="26" t="n">
        <f aca="false">I280-J280</f>
        <v>0</v>
      </c>
      <c r="M280" s="22" t="str">
        <f aca="false">IF(L280-J280=0,"gar nicht",IF(L280-J280&lt;0,CONCATENATE("zu Ihren Ungunsten ",(L280-J280)," Pkt."),CONCATENATE("zu Ihren Gunsten ",ABS(L280-J280), " Pkt.")))</f>
        <v>gar nicht</v>
      </c>
    </row>
    <row r="281" customFormat="false" ht="15" hidden="false" customHeight="false" outlineLevel="0" collapsed="false">
      <c r="A281" s="1" t="n">
        <f aca="false">Rohdaten!E281</f>
        <v>0</v>
      </c>
      <c r="B281" s="3" t="e">
        <f aca="false">VLOOKUP(Table1[[#This Row],[Qualität meiner Beiträge (auch schriftlich) (50 %)]],Tabelle2!$A$1:$B$5,2,FALSE())</f>
        <v>#VALUE!</v>
      </c>
      <c r="D281" s="3" t="e">
        <f aca="false">VLOOKUP(Table1[[#This Row],[Quantität meiner Beiträge (auch schriftlich) (50 %)]],Tabelle2!$A$8:$B$12,2,FALSE())</f>
        <v>#VALUE!</v>
      </c>
      <c r="E281" s="4" t="e">
        <f aca="false">D281*$E$1</f>
        <v>#VALUE!</v>
      </c>
      <c r="F281" s="3" t="e">
        <f aca="false">VLOOKUP(Table1[[#This Row],[Einzel-, Partner- und Gruppenarbeiten (30 %)2]],Tabelle2!$A$15:$B$19,2,FALSE())</f>
        <v>#VALUE!</v>
      </c>
      <c r="G281" s="4" t="e">
        <f aca="false">F281*$G$1</f>
        <v>#VALUE!</v>
      </c>
      <c r="H281" s="5" t="e">
        <f aca="false">C281+E281+G281</f>
        <v>#VALUE!</v>
      </c>
      <c r="J281" s="25"/>
      <c r="K281" s="26" t="n">
        <f aca="false">I281-J281</f>
        <v>0</v>
      </c>
      <c r="M281" s="22" t="str">
        <f aca="false">IF(L281-J281=0,"gar nicht",IF(L281-J281&lt;0,CONCATENATE("zu Ihren Ungunsten ",(L281-J281)," Pkt."),CONCATENATE("zu Ihren Gunsten ",ABS(L281-J281), " Pkt.")))</f>
        <v>gar nicht</v>
      </c>
    </row>
    <row r="282" customFormat="false" ht="15" hidden="false" customHeight="false" outlineLevel="0" collapsed="false">
      <c r="A282" s="1" t="n">
        <f aca="false">Rohdaten!E282</f>
        <v>0</v>
      </c>
      <c r="B282" s="3" t="e">
        <f aca="false">VLOOKUP(Table1[[#This Row],[Qualität meiner Beiträge (auch schriftlich) (50 %)]],Tabelle2!$A$1:$B$5,2,FALSE())</f>
        <v>#VALUE!</v>
      </c>
      <c r="D282" s="3" t="e">
        <f aca="false">VLOOKUP(Table1[[#This Row],[Quantität meiner Beiträge (auch schriftlich) (50 %)]],Tabelle2!$A$8:$B$12,2,FALSE())</f>
        <v>#VALUE!</v>
      </c>
      <c r="E282" s="4" t="e">
        <f aca="false">D282*$E$1</f>
        <v>#VALUE!</v>
      </c>
      <c r="F282" s="3" t="e">
        <f aca="false">VLOOKUP(Table1[[#This Row],[Einzel-, Partner- und Gruppenarbeiten (30 %)2]],Tabelle2!$A$15:$B$19,2,FALSE())</f>
        <v>#VALUE!</v>
      </c>
      <c r="G282" s="4" t="e">
        <f aca="false">F282*$G$1</f>
        <v>#VALUE!</v>
      </c>
      <c r="H282" s="5" t="e">
        <f aca="false">C282+E282+G282</f>
        <v>#VALUE!</v>
      </c>
      <c r="J282" s="25"/>
      <c r="K282" s="26" t="n">
        <f aca="false">I282-J282</f>
        <v>0</v>
      </c>
      <c r="M282" s="22" t="str">
        <f aca="false">IF(L282-J282=0,"gar nicht",IF(L282-J282&lt;0,CONCATENATE("zu Ihren Ungunsten ",(L282-J282)," Pkt."),CONCATENATE("zu Ihren Gunsten ",ABS(L282-J282), " Pkt.")))</f>
        <v>gar nicht</v>
      </c>
    </row>
    <row r="283" customFormat="false" ht="15" hidden="false" customHeight="false" outlineLevel="0" collapsed="false">
      <c r="A283" s="1" t="n">
        <f aca="false">Rohdaten!E283</f>
        <v>0</v>
      </c>
      <c r="B283" s="3" t="e">
        <f aca="false">VLOOKUP(Table1[[#This Row],[Qualität meiner Beiträge (auch schriftlich) (50 %)]],Tabelle2!$A$1:$B$5,2,FALSE())</f>
        <v>#VALUE!</v>
      </c>
      <c r="D283" s="3" t="e">
        <f aca="false">VLOOKUP(Table1[[#This Row],[Quantität meiner Beiträge (auch schriftlich) (50 %)]],Tabelle2!$A$8:$B$12,2,FALSE())</f>
        <v>#VALUE!</v>
      </c>
      <c r="E283" s="4" t="e">
        <f aca="false">D283*$E$1</f>
        <v>#VALUE!</v>
      </c>
      <c r="F283" s="3" t="e">
        <f aca="false">VLOOKUP(Table1[[#This Row],[Einzel-, Partner- und Gruppenarbeiten (30 %)2]],Tabelle2!$A$15:$B$19,2,FALSE())</f>
        <v>#VALUE!</v>
      </c>
      <c r="G283" s="4" t="e">
        <f aca="false">F283*$G$1</f>
        <v>#VALUE!</v>
      </c>
      <c r="H283" s="5" t="e">
        <f aca="false">C283+E283+G283</f>
        <v>#VALUE!</v>
      </c>
      <c r="J283" s="25"/>
      <c r="K283" s="26" t="n">
        <f aca="false">I283-J283</f>
        <v>0</v>
      </c>
      <c r="M283" s="22" t="str">
        <f aca="false">IF(L283-J283=0,"gar nicht",IF(L283-J283&lt;0,CONCATENATE("zu Ihren Ungunsten ",(L283-J283)," Pkt."),CONCATENATE("zu Ihren Gunsten ",ABS(L283-J283), " Pkt.")))</f>
        <v>gar nicht</v>
      </c>
    </row>
    <row r="284" customFormat="false" ht="15" hidden="false" customHeight="false" outlineLevel="0" collapsed="false">
      <c r="A284" s="1" t="n">
        <f aca="false">Rohdaten!E284</f>
        <v>0</v>
      </c>
      <c r="B284" s="3" t="e">
        <f aca="false">VLOOKUP(Table1[[#This Row],[Qualität meiner Beiträge (auch schriftlich) (50 %)]],Tabelle2!$A$1:$B$5,2,FALSE())</f>
        <v>#VALUE!</v>
      </c>
      <c r="D284" s="3" t="e">
        <f aca="false">VLOOKUP(Table1[[#This Row],[Quantität meiner Beiträge (auch schriftlich) (50 %)]],Tabelle2!$A$8:$B$12,2,FALSE())</f>
        <v>#VALUE!</v>
      </c>
      <c r="E284" s="4" t="e">
        <f aca="false">D284*$E$1</f>
        <v>#VALUE!</v>
      </c>
      <c r="F284" s="3" t="e">
        <f aca="false">VLOOKUP(Table1[[#This Row],[Einzel-, Partner- und Gruppenarbeiten (30 %)2]],Tabelle2!$A$15:$B$19,2,FALSE())</f>
        <v>#VALUE!</v>
      </c>
      <c r="G284" s="4" t="e">
        <f aca="false">F284*$G$1</f>
        <v>#VALUE!</v>
      </c>
      <c r="H284" s="5" t="e">
        <f aca="false">C284+E284+G284</f>
        <v>#VALUE!</v>
      </c>
      <c r="J284" s="25"/>
      <c r="K284" s="26" t="n">
        <f aca="false">I284-J284</f>
        <v>0</v>
      </c>
      <c r="M284" s="22" t="str">
        <f aca="false">IF(L284-J284=0,"gar nicht",IF(L284-J284&lt;0,CONCATENATE("zu Ihren Ungunsten ",(L284-J284)," Pkt."),CONCATENATE("zu Ihren Gunsten ",ABS(L284-J284), " Pkt.")))</f>
        <v>gar nicht</v>
      </c>
    </row>
    <row r="285" customFormat="false" ht="15" hidden="false" customHeight="false" outlineLevel="0" collapsed="false">
      <c r="A285" s="1" t="n">
        <f aca="false">Rohdaten!E285</f>
        <v>0</v>
      </c>
      <c r="B285" s="3" t="e">
        <f aca="false">VLOOKUP(Table1[[#This Row],[Qualität meiner Beiträge (auch schriftlich) (50 %)]],Tabelle2!$A$1:$B$5,2,FALSE())</f>
        <v>#VALUE!</v>
      </c>
      <c r="D285" s="3" t="e">
        <f aca="false">VLOOKUP(Table1[[#This Row],[Quantität meiner Beiträge (auch schriftlich) (50 %)]],Tabelle2!$A$8:$B$12,2,FALSE())</f>
        <v>#VALUE!</v>
      </c>
      <c r="E285" s="4" t="e">
        <f aca="false">D285*$E$1</f>
        <v>#VALUE!</v>
      </c>
      <c r="F285" s="3" t="e">
        <f aca="false">VLOOKUP(Table1[[#This Row],[Einzel-, Partner- und Gruppenarbeiten (30 %)2]],Tabelle2!$A$15:$B$19,2,FALSE())</f>
        <v>#VALUE!</v>
      </c>
      <c r="G285" s="4" t="e">
        <f aca="false">F285*$G$1</f>
        <v>#VALUE!</v>
      </c>
      <c r="H285" s="5" t="e">
        <f aca="false">C285+E285+G285</f>
        <v>#VALUE!</v>
      </c>
      <c r="J285" s="25"/>
      <c r="K285" s="26" t="n">
        <f aca="false">I285-J285</f>
        <v>0</v>
      </c>
      <c r="M285" s="22" t="str">
        <f aca="false">IF(L285-J285=0,"gar nicht",IF(L285-J285&lt;0,CONCATENATE("zu Ihren Ungunsten ",(L285-J285)," Pkt."),CONCATENATE("zu Ihren Gunsten ",ABS(L285-J285), " Pkt.")))</f>
        <v>gar nicht</v>
      </c>
    </row>
    <row r="286" customFormat="false" ht="15" hidden="false" customHeight="false" outlineLevel="0" collapsed="false">
      <c r="A286" s="1" t="n">
        <f aca="false">Rohdaten!E286</f>
        <v>0</v>
      </c>
      <c r="B286" s="3" t="e">
        <f aca="false">VLOOKUP(Table1[[#This Row],[Qualität meiner Beiträge (auch schriftlich) (50 %)]],Tabelle2!$A$1:$B$5,2,FALSE())</f>
        <v>#VALUE!</v>
      </c>
      <c r="D286" s="3" t="e">
        <f aca="false">VLOOKUP(Table1[[#This Row],[Quantität meiner Beiträge (auch schriftlich) (50 %)]],Tabelle2!$A$8:$B$12,2,FALSE())</f>
        <v>#VALUE!</v>
      </c>
      <c r="E286" s="4" t="e">
        <f aca="false">D286*$E$1</f>
        <v>#VALUE!</v>
      </c>
      <c r="F286" s="3" t="e">
        <f aca="false">VLOOKUP(Table1[[#This Row],[Einzel-, Partner- und Gruppenarbeiten (30 %)2]],Tabelle2!$A$15:$B$19,2,FALSE())</f>
        <v>#VALUE!</v>
      </c>
      <c r="G286" s="4" t="e">
        <f aca="false">F286*$G$1</f>
        <v>#VALUE!</v>
      </c>
      <c r="H286" s="5" t="e">
        <f aca="false">C286+E286+G286</f>
        <v>#VALUE!</v>
      </c>
      <c r="J286" s="25"/>
      <c r="K286" s="26" t="n">
        <f aca="false">I286-J286</f>
        <v>0</v>
      </c>
      <c r="M286" s="22" t="str">
        <f aca="false">IF(L286-J286=0,"gar nicht",IF(L286-J286&lt;0,CONCATENATE("zu Ihren Ungunsten ",(L286-J286)," Pkt."),CONCATENATE("zu Ihren Gunsten ",ABS(L286-J286), " Pkt.")))</f>
        <v>gar nicht</v>
      </c>
    </row>
    <row r="287" customFormat="false" ht="15" hidden="false" customHeight="false" outlineLevel="0" collapsed="false">
      <c r="A287" s="1" t="n">
        <f aca="false">Rohdaten!E287</f>
        <v>0</v>
      </c>
      <c r="B287" s="3" t="e">
        <f aca="false">VLOOKUP(Table1[[#This Row],[Qualität meiner Beiträge (auch schriftlich) (50 %)]],Tabelle2!$A$1:$B$5,2,FALSE())</f>
        <v>#VALUE!</v>
      </c>
      <c r="D287" s="3" t="e">
        <f aca="false">VLOOKUP(Table1[[#This Row],[Quantität meiner Beiträge (auch schriftlich) (50 %)]],Tabelle2!$A$8:$B$12,2,FALSE())</f>
        <v>#VALUE!</v>
      </c>
      <c r="E287" s="4" t="e">
        <f aca="false">D287*$E$1</f>
        <v>#VALUE!</v>
      </c>
      <c r="F287" s="3" t="e">
        <f aca="false">VLOOKUP(Table1[[#This Row],[Einzel-, Partner- und Gruppenarbeiten (30 %)2]],Tabelle2!$A$15:$B$19,2,FALSE())</f>
        <v>#VALUE!</v>
      </c>
      <c r="G287" s="4" t="e">
        <f aca="false">F287*$G$1</f>
        <v>#VALUE!</v>
      </c>
      <c r="H287" s="5" t="e">
        <f aca="false">C287+E287+G287</f>
        <v>#VALUE!</v>
      </c>
      <c r="J287" s="25"/>
      <c r="K287" s="26" t="n">
        <f aca="false">I287-J287</f>
        <v>0</v>
      </c>
      <c r="M287" s="22" t="str">
        <f aca="false">IF(L287-J287=0,"gar nicht",IF(L287-J287&lt;0,CONCATENATE("zu Ihren Ungunsten ",(L287-J287)," Pkt."),CONCATENATE("zu Ihren Gunsten ",ABS(L287-J287), " Pkt.")))</f>
        <v>gar nicht</v>
      </c>
    </row>
    <row r="288" customFormat="false" ht="15" hidden="false" customHeight="false" outlineLevel="0" collapsed="false">
      <c r="A288" s="1" t="n">
        <f aca="false">Rohdaten!E288</f>
        <v>0</v>
      </c>
      <c r="B288" s="3" t="e">
        <f aca="false">VLOOKUP(Table1[[#This Row],[Qualität meiner Beiträge (auch schriftlich) (50 %)]],Tabelle2!$A$1:$B$5,2,FALSE())</f>
        <v>#VALUE!</v>
      </c>
      <c r="D288" s="3" t="e">
        <f aca="false">VLOOKUP(Table1[[#This Row],[Quantität meiner Beiträge (auch schriftlich) (50 %)]],Tabelle2!$A$8:$B$12,2,FALSE())</f>
        <v>#VALUE!</v>
      </c>
      <c r="E288" s="4" t="e">
        <f aca="false">D288*$E$1</f>
        <v>#VALUE!</v>
      </c>
      <c r="F288" s="3" t="e">
        <f aca="false">VLOOKUP(Table1[[#This Row],[Einzel-, Partner- und Gruppenarbeiten (30 %)2]],Tabelle2!$A$15:$B$19,2,FALSE())</f>
        <v>#VALUE!</v>
      </c>
      <c r="G288" s="4" t="e">
        <f aca="false">F288*$G$1</f>
        <v>#VALUE!</v>
      </c>
      <c r="H288" s="5" t="e">
        <f aca="false">C288+E288+G288</f>
        <v>#VALUE!</v>
      </c>
      <c r="J288" s="25"/>
      <c r="K288" s="26" t="n">
        <f aca="false">I288-J288</f>
        <v>0</v>
      </c>
      <c r="M288" s="22" t="str">
        <f aca="false">IF(L288-J288=0,"gar nicht",IF(L288-J288&lt;0,CONCATENATE("zu Ihren Ungunsten ",(L288-J288)," Pkt."),CONCATENATE("zu Ihren Gunsten ",ABS(L288-J288), " Pkt.")))</f>
        <v>gar nicht</v>
      </c>
    </row>
    <row r="289" customFormat="false" ht="15" hidden="false" customHeight="false" outlineLevel="0" collapsed="false">
      <c r="A289" s="1" t="n">
        <f aca="false">Rohdaten!E289</f>
        <v>0</v>
      </c>
      <c r="B289" s="3" t="e">
        <f aca="false">VLOOKUP(Table1[[#This Row],[Qualität meiner Beiträge (auch schriftlich) (50 %)]],Tabelle2!$A$1:$B$5,2,FALSE())</f>
        <v>#VALUE!</v>
      </c>
      <c r="D289" s="3" t="e">
        <f aca="false">VLOOKUP(Table1[[#This Row],[Quantität meiner Beiträge (auch schriftlich) (50 %)]],Tabelle2!$A$8:$B$12,2,FALSE())</f>
        <v>#VALUE!</v>
      </c>
      <c r="E289" s="4" t="e">
        <f aca="false">D289*$E$1</f>
        <v>#VALUE!</v>
      </c>
      <c r="F289" s="3" t="e">
        <f aca="false">VLOOKUP(Table1[[#This Row],[Einzel-, Partner- und Gruppenarbeiten (30 %)2]],Tabelle2!$A$15:$B$19,2,FALSE())</f>
        <v>#VALUE!</v>
      </c>
      <c r="G289" s="4" t="e">
        <f aca="false">F289*$G$1</f>
        <v>#VALUE!</v>
      </c>
      <c r="H289" s="5" t="e">
        <f aca="false">C289+E289+G289</f>
        <v>#VALUE!</v>
      </c>
      <c r="J289" s="25"/>
      <c r="K289" s="26" t="n">
        <f aca="false">I289-J289</f>
        <v>0</v>
      </c>
      <c r="M289" s="22" t="str">
        <f aca="false">IF(L289-J289=0,"gar nicht",IF(L289-J289&lt;0,CONCATENATE("zu Ihren Ungunsten ",(L289-J289)," Pkt."),CONCATENATE("zu Ihren Gunsten ",ABS(L289-J289), " Pkt.")))</f>
        <v>gar nicht</v>
      </c>
    </row>
    <row r="290" customFormat="false" ht="15" hidden="false" customHeight="false" outlineLevel="0" collapsed="false">
      <c r="A290" s="1" t="n">
        <f aca="false">Rohdaten!E290</f>
        <v>0</v>
      </c>
      <c r="B290" s="3" t="e">
        <f aca="false">VLOOKUP(Table1[[#This Row],[Qualität meiner Beiträge (auch schriftlich) (50 %)]],Tabelle2!$A$1:$B$5,2,FALSE())</f>
        <v>#VALUE!</v>
      </c>
      <c r="D290" s="3" t="e">
        <f aca="false">VLOOKUP(Table1[[#This Row],[Quantität meiner Beiträge (auch schriftlich) (50 %)]],Tabelle2!$A$8:$B$12,2,FALSE())</f>
        <v>#VALUE!</v>
      </c>
      <c r="E290" s="4" t="e">
        <f aca="false">D290*$E$1</f>
        <v>#VALUE!</v>
      </c>
      <c r="F290" s="3" t="e">
        <f aca="false">VLOOKUP(Table1[[#This Row],[Einzel-, Partner- und Gruppenarbeiten (30 %)2]],Tabelle2!$A$15:$B$19,2,FALSE())</f>
        <v>#VALUE!</v>
      </c>
      <c r="G290" s="4" t="e">
        <f aca="false">F290*$G$1</f>
        <v>#VALUE!</v>
      </c>
      <c r="H290" s="5" t="e">
        <f aca="false">C290+E290+G290</f>
        <v>#VALUE!</v>
      </c>
      <c r="J290" s="25"/>
      <c r="K290" s="26" t="n">
        <f aca="false">I290-J290</f>
        <v>0</v>
      </c>
      <c r="M290" s="22" t="str">
        <f aca="false">IF(L290-J290=0,"gar nicht",IF(L290-J290&lt;0,CONCATENATE("zu Ihren Ungunsten ",(L290-J290)," Pkt."),CONCATENATE("zu Ihren Gunsten ",ABS(L290-J290), " Pkt.")))</f>
        <v>gar nicht</v>
      </c>
    </row>
    <row r="291" customFormat="false" ht="15" hidden="false" customHeight="false" outlineLevel="0" collapsed="false">
      <c r="A291" s="1" t="n">
        <f aca="false">Rohdaten!E291</f>
        <v>0</v>
      </c>
      <c r="B291" s="3" t="e">
        <f aca="false">VLOOKUP(Table1[[#This Row],[Qualität meiner Beiträge (auch schriftlich) (50 %)]],Tabelle2!$A$1:$B$5,2,FALSE())</f>
        <v>#VALUE!</v>
      </c>
      <c r="D291" s="3" t="e">
        <f aca="false">VLOOKUP(Table1[[#This Row],[Quantität meiner Beiträge (auch schriftlich) (50 %)]],Tabelle2!$A$8:$B$12,2,FALSE())</f>
        <v>#VALUE!</v>
      </c>
      <c r="E291" s="4" t="e">
        <f aca="false">D291*$E$1</f>
        <v>#VALUE!</v>
      </c>
      <c r="F291" s="3" t="e">
        <f aca="false">VLOOKUP(Table1[[#This Row],[Einzel-, Partner- und Gruppenarbeiten (30 %)2]],Tabelle2!$A$15:$B$19,2,FALSE())</f>
        <v>#VALUE!</v>
      </c>
      <c r="G291" s="4" t="e">
        <f aca="false">F291*$G$1</f>
        <v>#VALUE!</v>
      </c>
      <c r="H291" s="5" t="e">
        <f aca="false">C291+E291+G291</f>
        <v>#VALUE!</v>
      </c>
      <c r="J291" s="25"/>
      <c r="K291" s="26" t="n">
        <f aca="false">I291-J291</f>
        <v>0</v>
      </c>
      <c r="M291" s="22" t="str">
        <f aca="false">IF(L291-J291=0,"gar nicht",IF(L291-J291&lt;0,CONCATENATE("zu Ihren Ungunsten ",(L291-J291)," Pkt."),CONCATENATE("zu Ihren Gunsten ",ABS(L291-J291), " Pkt.")))</f>
        <v>gar nicht</v>
      </c>
    </row>
    <row r="292" customFormat="false" ht="15" hidden="false" customHeight="false" outlineLevel="0" collapsed="false">
      <c r="A292" s="1" t="n">
        <f aca="false">Rohdaten!E292</f>
        <v>0</v>
      </c>
      <c r="B292" s="3" t="e">
        <f aca="false">VLOOKUP(Table1[[#This Row],[Qualität meiner Beiträge (auch schriftlich) (50 %)]],Tabelle2!$A$1:$B$5,2,FALSE())</f>
        <v>#VALUE!</v>
      </c>
      <c r="D292" s="3" t="e">
        <f aca="false">VLOOKUP(Table1[[#This Row],[Quantität meiner Beiträge (auch schriftlich) (50 %)]],Tabelle2!$A$8:$B$12,2,FALSE())</f>
        <v>#VALUE!</v>
      </c>
      <c r="E292" s="4" t="e">
        <f aca="false">D292*$E$1</f>
        <v>#VALUE!</v>
      </c>
      <c r="F292" s="3" t="e">
        <f aca="false">VLOOKUP(Table1[[#This Row],[Einzel-, Partner- und Gruppenarbeiten (30 %)2]],Tabelle2!$A$15:$B$19,2,FALSE())</f>
        <v>#VALUE!</v>
      </c>
      <c r="G292" s="4" t="e">
        <f aca="false">F292*$G$1</f>
        <v>#VALUE!</v>
      </c>
      <c r="H292" s="5" t="e">
        <f aca="false">C292+E292+G292</f>
        <v>#VALUE!</v>
      </c>
      <c r="J292" s="25"/>
      <c r="K292" s="26" t="n">
        <f aca="false">I292-J292</f>
        <v>0</v>
      </c>
      <c r="M292" s="22" t="str">
        <f aca="false">IF(L292-J292=0,"gar nicht",IF(L292-J292&lt;0,CONCATENATE("zu Ihren Ungunsten ",(L292-J292)," Pkt."),CONCATENATE("zu Ihren Gunsten ",ABS(L292-J292), " Pkt.")))</f>
        <v>gar nicht</v>
      </c>
    </row>
    <row r="293" customFormat="false" ht="15" hidden="false" customHeight="false" outlineLevel="0" collapsed="false">
      <c r="A293" s="1" t="n">
        <f aca="false">Rohdaten!E293</f>
        <v>0</v>
      </c>
      <c r="B293" s="3" t="e">
        <f aca="false">VLOOKUP(Table1[[#This Row],[Qualität meiner Beiträge (auch schriftlich) (50 %)]],Tabelle2!$A$1:$B$5,2,FALSE())</f>
        <v>#VALUE!</v>
      </c>
      <c r="D293" s="3" t="e">
        <f aca="false">VLOOKUP(Table1[[#This Row],[Quantität meiner Beiträge (auch schriftlich) (50 %)]],Tabelle2!$A$8:$B$12,2,FALSE())</f>
        <v>#VALUE!</v>
      </c>
      <c r="E293" s="4" t="e">
        <f aca="false">D293*$E$1</f>
        <v>#VALUE!</v>
      </c>
      <c r="F293" s="3" t="e">
        <f aca="false">VLOOKUP(Table1[[#This Row],[Einzel-, Partner- und Gruppenarbeiten (30 %)2]],Tabelle2!$A$15:$B$19,2,FALSE())</f>
        <v>#VALUE!</v>
      </c>
      <c r="G293" s="4" t="e">
        <f aca="false">F293*$G$1</f>
        <v>#VALUE!</v>
      </c>
      <c r="H293" s="5" t="e">
        <f aca="false">C293+E293+G293</f>
        <v>#VALUE!</v>
      </c>
      <c r="J293" s="25"/>
      <c r="K293" s="26" t="n">
        <f aca="false">I293-J293</f>
        <v>0</v>
      </c>
      <c r="M293" s="22" t="str">
        <f aca="false">IF(L293-J293=0,"gar nicht",IF(L293-J293&lt;0,CONCATENATE("zu Ihren Ungunsten ",(L293-J293)," Pkt."),CONCATENATE("zu Ihren Gunsten ",ABS(L293-J293), " Pkt.")))</f>
        <v>gar nicht</v>
      </c>
    </row>
    <row r="294" customFormat="false" ht="15" hidden="false" customHeight="false" outlineLevel="0" collapsed="false">
      <c r="A294" s="1" t="n">
        <f aca="false">Rohdaten!E294</f>
        <v>0</v>
      </c>
      <c r="B294" s="3" t="e">
        <f aca="false">VLOOKUP(Table1[[#This Row],[Qualität meiner Beiträge (auch schriftlich) (50 %)]],Tabelle2!$A$1:$B$5,2,FALSE())</f>
        <v>#VALUE!</v>
      </c>
      <c r="D294" s="3" t="e">
        <f aca="false">VLOOKUP(Table1[[#This Row],[Quantität meiner Beiträge (auch schriftlich) (50 %)]],Tabelle2!$A$8:$B$12,2,FALSE())</f>
        <v>#VALUE!</v>
      </c>
      <c r="E294" s="4" t="e">
        <f aca="false">D294*$E$1</f>
        <v>#VALUE!</v>
      </c>
      <c r="F294" s="3" t="e">
        <f aca="false">VLOOKUP(Table1[[#This Row],[Einzel-, Partner- und Gruppenarbeiten (30 %)2]],Tabelle2!$A$15:$B$19,2,FALSE())</f>
        <v>#VALUE!</v>
      </c>
      <c r="G294" s="4" t="e">
        <f aca="false">F294*$G$1</f>
        <v>#VALUE!</v>
      </c>
      <c r="H294" s="5" t="e">
        <f aca="false">C294+E294+G294</f>
        <v>#VALUE!</v>
      </c>
      <c r="J294" s="25"/>
      <c r="K294" s="26" t="n">
        <f aca="false">I294-J294</f>
        <v>0</v>
      </c>
      <c r="M294" s="22" t="str">
        <f aca="false">IF(L294-J294=0,"gar nicht",IF(L294-J294&lt;0,CONCATENATE("zu Ihren Ungunsten ",(L294-J294)," Pkt."),CONCATENATE("zu Ihren Gunsten ",ABS(L294-J294), " Pkt.")))</f>
        <v>gar nicht</v>
      </c>
    </row>
    <row r="295" customFormat="false" ht="15" hidden="false" customHeight="false" outlineLevel="0" collapsed="false">
      <c r="A295" s="1" t="n">
        <f aca="false">Rohdaten!E295</f>
        <v>0</v>
      </c>
      <c r="B295" s="3" t="e">
        <f aca="false">VLOOKUP(Table1[[#This Row],[Qualität meiner Beiträge (auch schriftlich) (50 %)]],Tabelle2!$A$1:$B$5,2,FALSE())</f>
        <v>#VALUE!</v>
      </c>
      <c r="D295" s="3" t="e">
        <f aca="false">VLOOKUP(Table1[[#This Row],[Quantität meiner Beiträge (auch schriftlich) (50 %)]],Tabelle2!$A$8:$B$12,2,FALSE())</f>
        <v>#VALUE!</v>
      </c>
      <c r="E295" s="4" t="e">
        <f aca="false">D295*$E$1</f>
        <v>#VALUE!</v>
      </c>
      <c r="F295" s="3" t="e">
        <f aca="false">VLOOKUP(Table1[[#This Row],[Einzel-, Partner- und Gruppenarbeiten (30 %)2]],Tabelle2!$A$15:$B$19,2,FALSE())</f>
        <v>#VALUE!</v>
      </c>
      <c r="G295" s="4" t="e">
        <f aca="false">F295*$G$1</f>
        <v>#VALUE!</v>
      </c>
      <c r="H295" s="5" t="e">
        <f aca="false">C295+E295+G295</f>
        <v>#VALUE!</v>
      </c>
      <c r="J295" s="25"/>
      <c r="K295" s="26" t="n">
        <f aca="false">I295-J295</f>
        <v>0</v>
      </c>
      <c r="M295" s="22" t="str">
        <f aca="false">IF(L295-J295=0,"gar nicht",IF(L295-J295&lt;0,CONCATENATE("zu Ihren Ungunsten ",(L295-J295)," Pkt."),CONCATENATE("zu Ihren Gunsten ",ABS(L295-J295), " Pkt.")))</f>
        <v>gar nicht</v>
      </c>
    </row>
    <row r="296" customFormat="false" ht="15" hidden="false" customHeight="false" outlineLevel="0" collapsed="false">
      <c r="A296" s="1" t="n">
        <f aca="false">Rohdaten!E296</f>
        <v>0</v>
      </c>
      <c r="B296" s="3" t="e">
        <f aca="false">VLOOKUP(Table1[[#This Row],[Qualität meiner Beiträge (auch schriftlich) (50 %)]],Tabelle2!$A$1:$B$5,2,FALSE())</f>
        <v>#VALUE!</v>
      </c>
      <c r="D296" s="3" t="e">
        <f aca="false">VLOOKUP(Table1[[#This Row],[Quantität meiner Beiträge (auch schriftlich) (50 %)]],Tabelle2!$A$8:$B$12,2,FALSE())</f>
        <v>#VALUE!</v>
      </c>
      <c r="E296" s="4" t="e">
        <f aca="false">D296*$E$1</f>
        <v>#VALUE!</v>
      </c>
      <c r="F296" s="3" t="e">
        <f aca="false">VLOOKUP(Table1[[#This Row],[Einzel-, Partner- und Gruppenarbeiten (30 %)2]],Tabelle2!$A$15:$B$19,2,FALSE())</f>
        <v>#VALUE!</v>
      </c>
      <c r="G296" s="4" t="e">
        <f aca="false">F296*$G$1</f>
        <v>#VALUE!</v>
      </c>
      <c r="H296" s="5" t="e">
        <f aca="false">C296+E296+G296</f>
        <v>#VALUE!</v>
      </c>
      <c r="J296" s="25"/>
      <c r="K296" s="26" t="n">
        <f aca="false">I296-J296</f>
        <v>0</v>
      </c>
      <c r="M296" s="22" t="str">
        <f aca="false">IF(L296-J296=0,"gar nicht",IF(L296-J296&lt;0,CONCATENATE("zu Ihren Ungunsten ",(L296-J296)," Pkt."),CONCATENATE("zu Ihren Gunsten ",ABS(L296-J296), " Pkt.")))</f>
        <v>gar nicht</v>
      </c>
    </row>
    <row r="297" customFormat="false" ht="15" hidden="false" customHeight="false" outlineLevel="0" collapsed="false">
      <c r="A297" s="1" t="n">
        <f aca="false">Rohdaten!E297</f>
        <v>0</v>
      </c>
      <c r="B297" s="3" t="e">
        <f aca="false">VLOOKUP(Table1[[#This Row],[Qualität meiner Beiträge (auch schriftlich) (50 %)]],Tabelle2!$A$1:$B$5,2,FALSE())</f>
        <v>#VALUE!</v>
      </c>
      <c r="D297" s="3" t="e">
        <f aca="false">VLOOKUP(Table1[[#This Row],[Quantität meiner Beiträge (auch schriftlich) (50 %)]],Tabelle2!$A$8:$B$12,2,FALSE())</f>
        <v>#VALUE!</v>
      </c>
      <c r="E297" s="4" t="e">
        <f aca="false">D297*$E$1</f>
        <v>#VALUE!</v>
      </c>
      <c r="F297" s="3" t="e">
        <f aca="false">VLOOKUP(Table1[[#This Row],[Einzel-, Partner- und Gruppenarbeiten (30 %)2]],Tabelle2!$A$15:$B$19,2,FALSE())</f>
        <v>#VALUE!</v>
      </c>
      <c r="G297" s="4" t="e">
        <f aca="false">F297*$G$1</f>
        <v>#VALUE!</v>
      </c>
      <c r="H297" s="5" t="e">
        <f aca="false">C297+E297+G297</f>
        <v>#VALUE!</v>
      </c>
      <c r="J297" s="25"/>
      <c r="K297" s="26" t="n">
        <f aca="false">I297-J297</f>
        <v>0</v>
      </c>
      <c r="M297" s="22" t="str">
        <f aca="false">IF(L297-J297=0,"gar nicht",IF(L297-J297&lt;0,CONCATENATE("zu Ihren Ungunsten ",(L297-J297)," Pkt."),CONCATENATE("zu Ihren Gunsten ",ABS(L297-J297), " Pkt.")))</f>
        <v>gar nicht</v>
      </c>
    </row>
    <row r="298" customFormat="false" ht="15" hidden="false" customHeight="false" outlineLevel="0" collapsed="false">
      <c r="A298" s="1" t="n">
        <f aca="false">Rohdaten!E298</f>
        <v>0</v>
      </c>
      <c r="B298" s="3" t="e">
        <f aca="false">VLOOKUP(Table1[[#This Row],[Qualität meiner Beiträge (auch schriftlich) (50 %)]],Tabelle2!$A$1:$B$5,2,FALSE())</f>
        <v>#VALUE!</v>
      </c>
      <c r="D298" s="3" t="e">
        <f aca="false">VLOOKUP(Table1[[#This Row],[Quantität meiner Beiträge (auch schriftlich) (50 %)]],Tabelle2!$A$8:$B$12,2,FALSE())</f>
        <v>#VALUE!</v>
      </c>
      <c r="E298" s="4" t="e">
        <f aca="false">D298*$E$1</f>
        <v>#VALUE!</v>
      </c>
      <c r="F298" s="3" t="e">
        <f aca="false">VLOOKUP(Table1[[#This Row],[Einzel-, Partner- und Gruppenarbeiten (30 %)2]],Tabelle2!$A$15:$B$19,2,FALSE())</f>
        <v>#VALUE!</v>
      </c>
      <c r="G298" s="4" t="e">
        <f aca="false">F298*$G$1</f>
        <v>#VALUE!</v>
      </c>
      <c r="H298" s="5" t="e">
        <f aca="false">C298+E298+G298</f>
        <v>#VALUE!</v>
      </c>
      <c r="J298" s="25"/>
      <c r="K298" s="26" t="n">
        <f aca="false">I298-J298</f>
        <v>0</v>
      </c>
      <c r="M298" s="22" t="str">
        <f aca="false">IF(L298-J298=0,"gar nicht",IF(L298-J298&lt;0,CONCATENATE("zu Ihren Ungunsten ",(L298-J298)," Pkt."),CONCATENATE("zu Ihren Gunsten ",ABS(L298-J298), " Pkt.")))</f>
        <v>gar nicht</v>
      </c>
    </row>
    <row r="299" customFormat="false" ht="15" hidden="false" customHeight="false" outlineLevel="0" collapsed="false">
      <c r="A299" s="1" t="n">
        <f aca="false">Rohdaten!E299</f>
        <v>0</v>
      </c>
      <c r="B299" s="3" t="e">
        <f aca="false">VLOOKUP(Table1[[#This Row],[Qualität meiner Beiträge (auch schriftlich) (50 %)]],Tabelle2!$A$1:$B$5,2,FALSE())</f>
        <v>#VALUE!</v>
      </c>
      <c r="D299" s="3" t="e">
        <f aca="false">VLOOKUP(Table1[[#This Row],[Quantität meiner Beiträge (auch schriftlich) (50 %)]],Tabelle2!$A$8:$B$12,2,FALSE())</f>
        <v>#VALUE!</v>
      </c>
      <c r="E299" s="4" t="e">
        <f aca="false">D299*$E$1</f>
        <v>#VALUE!</v>
      </c>
      <c r="F299" s="3" t="e">
        <f aca="false">VLOOKUP(Table1[[#This Row],[Einzel-, Partner- und Gruppenarbeiten (30 %)2]],Tabelle2!$A$15:$B$19,2,FALSE())</f>
        <v>#VALUE!</v>
      </c>
      <c r="G299" s="4" t="e">
        <f aca="false">F299*$G$1</f>
        <v>#VALUE!</v>
      </c>
      <c r="H299" s="5" t="e">
        <f aca="false">C299+E299+G299</f>
        <v>#VALUE!</v>
      </c>
      <c r="J299" s="25"/>
      <c r="K299" s="26" t="n">
        <f aca="false">I299-J299</f>
        <v>0</v>
      </c>
      <c r="M299" s="22" t="str">
        <f aca="false">IF(L299-J299=0,"gar nicht",IF(L299-J299&lt;0,CONCATENATE("zu Ihren Ungunsten ",(L299-J299)," Pkt."),CONCATENATE("zu Ihren Gunsten ",ABS(L299-J299), " Pkt.")))</f>
        <v>gar nicht</v>
      </c>
    </row>
    <row r="300" customFormat="false" ht="15" hidden="false" customHeight="false" outlineLevel="0" collapsed="false">
      <c r="A300" s="1" t="n">
        <f aca="false">Rohdaten!E300</f>
        <v>0</v>
      </c>
      <c r="B300" s="3" t="e">
        <f aca="false">VLOOKUP(Table1[[#This Row],[Qualität meiner Beiträge (auch schriftlich) (50 %)]],Tabelle2!$A$1:$B$5,2,FALSE())</f>
        <v>#VALUE!</v>
      </c>
      <c r="D300" s="3" t="e">
        <f aca="false">VLOOKUP(Table1[[#This Row],[Quantität meiner Beiträge (auch schriftlich) (50 %)]],Tabelle2!$A$8:$B$12,2,FALSE())</f>
        <v>#VALUE!</v>
      </c>
      <c r="E300" s="4" t="e">
        <f aca="false">D300*$E$1</f>
        <v>#VALUE!</v>
      </c>
      <c r="F300" s="3" t="e">
        <f aca="false">VLOOKUP(Table1[[#This Row],[Einzel-, Partner- und Gruppenarbeiten (30 %)2]],Tabelle2!$A$15:$B$19,2,FALSE())</f>
        <v>#VALUE!</v>
      </c>
      <c r="G300" s="4" t="e">
        <f aca="false">F300*$G$1</f>
        <v>#VALUE!</v>
      </c>
      <c r="H300" s="5" t="e">
        <f aca="false">C300+E300+G300</f>
        <v>#VALUE!</v>
      </c>
      <c r="J300" s="25"/>
      <c r="K300" s="26" t="n">
        <f aca="false">I300-J300</f>
        <v>0</v>
      </c>
      <c r="M300" s="22" t="str">
        <f aca="false">IF(L300-J300=0,"gar nicht",IF(L300-J300&lt;0,CONCATENATE("zu Ihren Ungunsten ",(L300-J300)," Pkt."),CONCATENATE("zu Ihren Gunsten ",ABS(L300-J300), " Pkt.")))</f>
        <v>gar nicht</v>
      </c>
    </row>
    <row r="301" customFormat="false" ht="15" hidden="false" customHeight="false" outlineLevel="0" collapsed="false">
      <c r="A301" s="1" t="n">
        <f aca="false">Rohdaten!E301</f>
        <v>0</v>
      </c>
      <c r="B301" s="3" t="e">
        <f aca="false">VLOOKUP(Table1[[#This Row],[Qualität meiner Beiträge (auch schriftlich) (50 %)]],Tabelle2!$A$1:$B$5,2,FALSE())</f>
        <v>#VALUE!</v>
      </c>
      <c r="D301" s="3" t="e">
        <f aca="false">VLOOKUP(Table1[[#This Row],[Quantität meiner Beiträge (auch schriftlich) (50 %)]],Tabelle2!$A$8:$B$12,2,FALSE())</f>
        <v>#VALUE!</v>
      </c>
      <c r="E301" s="4" t="e">
        <f aca="false">D301*$E$1</f>
        <v>#VALUE!</v>
      </c>
      <c r="F301" s="3" t="e">
        <f aca="false">VLOOKUP(Table1[[#This Row],[Einzel-, Partner- und Gruppenarbeiten (30 %)2]],Tabelle2!$A$15:$B$19,2,FALSE())</f>
        <v>#VALUE!</v>
      </c>
      <c r="G301" s="4" t="e">
        <f aca="false">F301*$G$1</f>
        <v>#VALUE!</v>
      </c>
      <c r="H301" s="5" t="e">
        <f aca="false">C301+E301+G301</f>
        <v>#VALUE!</v>
      </c>
      <c r="J301" s="25"/>
      <c r="K301" s="26" t="n">
        <f aca="false">I301-J301</f>
        <v>0</v>
      </c>
      <c r="M301" s="22" t="str">
        <f aca="false">IF(L301-J301=0,"gar nicht",IF(L301-J301&lt;0,CONCATENATE("zu Ihren Ungunsten ",(L301-J301)," Pkt."),CONCATENATE("zu Ihren Gunsten ",ABS(L301-J301), " Pkt.")))</f>
        <v>gar nicht</v>
      </c>
    </row>
    <row r="302" customFormat="false" ht="15" hidden="false" customHeight="false" outlineLevel="0" collapsed="false">
      <c r="A302" s="1" t="n">
        <f aca="false">Rohdaten!E302</f>
        <v>0</v>
      </c>
      <c r="B302" s="3" t="e">
        <f aca="false">VLOOKUP(Table1[[#This Row],[Qualität meiner Beiträge (auch schriftlich) (50 %)]],Tabelle2!$A$1:$B$5,2,FALSE())</f>
        <v>#VALUE!</v>
      </c>
      <c r="D302" s="3" t="e">
        <f aca="false">VLOOKUP(Table1[[#This Row],[Quantität meiner Beiträge (auch schriftlich) (50 %)]],Tabelle2!$A$8:$B$12,2,FALSE())</f>
        <v>#VALUE!</v>
      </c>
      <c r="E302" s="4" t="e">
        <f aca="false">D302*$E$1</f>
        <v>#VALUE!</v>
      </c>
      <c r="F302" s="3" t="e">
        <f aca="false">VLOOKUP(Table1[[#This Row],[Einzel-, Partner- und Gruppenarbeiten (30 %)2]],Tabelle2!$A$15:$B$19,2,FALSE())</f>
        <v>#VALUE!</v>
      </c>
      <c r="G302" s="4" t="e">
        <f aca="false">F302*$G$1</f>
        <v>#VALUE!</v>
      </c>
      <c r="H302" s="5" t="e">
        <f aca="false">C302+E302+G302</f>
        <v>#VALUE!</v>
      </c>
      <c r="J302" s="25"/>
      <c r="K302" s="26" t="n">
        <f aca="false">I302-J302</f>
        <v>0</v>
      </c>
      <c r="M302" s="22" t="str">
        <f aca="false">IF(L302-J302=0,"gar nicht",IF(L302-J302&lt;0,CONCATENATE("zu Ihren Ungunsten ",(L302-J302)," Pkt."),CONCATENATE("zu Ihren Gunsten ",ABS(L302-J302), " Pkt.")))</f>
        <v>gar nicht</v>
      </c>
    </row>
    <row r="303" customFormat="false" ht="15" hidden="false" customHeight="false" outlineLevel="0" collapsed="false">
      <c r="A303" s="1" t="n">
        <f aca="false">Rohdaten!E303</f>
        <v>0</v>
      </c>
      <c r="B303" s="3" t="e">
        <f aca="false">VLOOKUP(Table1[[#This Row],[Qualität meiner Beiträge (auch schriftlich) (50 %)]],Tabelle2!$A$1:$B$5,2,FALSE())</f>
        <v>#VALUE!</v>
      </c>
      <c r="D303" s="3" t="e">
        <f aca="false">VLOOKUP(Table1[[#This Row],[Quantität meiner Beiträge (auch schriftlich) (50 %)]],Tabelle2!$A$8:$B$12,2,FALSE())</f>
        <v>#VALUE!</v>
      </c>
      <c r="E303" s="4" t="e">
        <f aca="false">D303*$E$1</f>
        <v>#VALUE!</v>
      </c>
      <c r="F303" s="3" t="e">
        <f aca="false">VLOOKUP(Table1[[#This Row],[Einzel-, Partner- und Gruppenarbeiten (30 %)2]],Tabelle2!$A$15:$B$19,2,FALSE())</f>
        <v>#VALUE!</v>
      </c>
      <c r="G303" s="4" t="e">
        <f aca="false">F303*$G$1</f>
        <v>#VALUE!</v>
      </c>
      <c r="H303" s="5" t="e">
        <f aca="false">C303+E303+G303</f>
        <v>#VALUE!</v>
      </c>
      <c r="J303" s="25"/>
      <c r="K303" s="26" t="n">
        <f aca="false">I303-J303</f>
        <v>0</v>
      </c>
      <c r="M303" s="22" t="str">
        <f aca="false">IF(L303-J303=0,"gar nicht",IF(L303-J303&lt;0,CONCATENATE("zu Ihren Ungunsten ",(L303-J303)," Pkt."),CONCATENATE("zu Ihren Gunsten ",ABS(L303-J303), " Pkt.")))</f>
        <v>gar nicht</v>
      </c>
    </row>
    <row r="304" customFormat="false" ht="15" hidden="false" customHeight="false" outlineLevel="0" collapsed="false">
      <c r="A304" s="1" t="n">
        <f aca="false">Rohdaten!E304</f>
        <v>0</v>
      </c>
      <c r="B304" s="3" t="e">
        <f aca="false">VLOOKUP(Table1[[#This Row],[Qualität meiner Beiträge (auch schriftlich) (50 %)]],Tabelle2!$A$1:$B$5,2,FALSE())</f>
        <v>#VALUE!</v>
      </c>
      <c r="D304" s="3" t="e">
        <f aca="false">VLOOKUP(Table1[[#This Row],[Quantität meiner Beiträge (auch schriftlich) (50 %)]],Tabelle2!$A$8:$B$12,2,FALSE())</f>
        <v>#VALUE!</v>
      </c>
      <c r="E304" s="4" t="e">
        <f aca="false">D304*$E$1</f>
        <v>#VALUE!</v>
      </c>
      <c r="F304" s="3" t="e">
        <f aca="false">VLOOKUP(Table1[[#This Row],[Einzel-, Partner- und Gruppenarbeiten (30 %)2]],Tabelle2!$A$15:$B$19,2,FALSE())</f>
        <v>#VALUE!</v>
      </c>
      <c r="G304" s="4" t="e">
        <f aca="false">F304*$G$1</f>
        <v>#VALUE!</v>
      </c>
      <c r="H304" s="5" t="e">
        <f aca="false">C304+E304+G304</f>
        <v>#VALUE!</v>
      </c>
      <c r="J304" s="25"/>
      <c r="K304" s="26" t="n">
        <f aca="false">I304-J304</f>
        <v>0</v>
      </c>
      <c r="M304" s="22" t="str">
        <f aca="false">IF(L304-J304=0,"gar nicht",IF(L304-J304&lt;0,CONCATENATE("zu Ihren Ungunsten ",(L304-J304)," Pkt."),CONCATENATE("zu Ihren Gunsten ",ABS(L304-J304), " Pkt.")))</f>
        <v>gar nicht</v>
      </c>
    </row>
    <row r="305" customFormat="false" ht="15" hidden="false" customHeight="false" outlineLevel="0" collapsed="false">
      <c r="A305" s="1" t="n">
        <f aca="false">Rohdaten!E305</f>
        <v>0</v>
      </c>
      <c r="B305" s="3" t="e">
        <f aca="false">VLOOKUP(Table1[[#This Row],[Qualität meiner Beiträge (auch schriftlich) (50 %)]],Tabelle2!$A$1:$B$5,2,FALSE())</f>
        <v>#VALUE!</v>
      </c>
      <c r="D305" s="3" t="e">
        <f aca="false">VLOOKUP(Table1[[#This Row],[Quantität meiner Beiträge (auch schriftlich) (50 %)]],Tabelle2!$A$8:$B$12,2,FALSE())</f>
        <v>#VALUE!</v>
      </c>
      <c r="E305" s="4" t="e">
        <f aca="false">D305*$E$1</f>
        <v>#VALUE!</v>
      </c>
      <c r="F305" s="3" t="e">
        <f aca="false">VLOOKUP(Table1[[#This Row],[Einzel-, Partner- und Gruppenarbeiten (30 %)2]],Tabelle2!$A$15:$B$19,2,FALSE())</f>
        <v>#VALUE!</v>
      </c>
      <c r="G305" s="4" t="e">
        <f aca="false">F305*$G$1</f>
        <v>#VALUE!</v>
      </c>
      <c r="H305" s="5" t="e">
        <f aca="false">C305+E305+G305</f>
        <v>#VALUE!</v>
      </c>
      <c r="J305" s="25"/>
      <c r="K305" s="26" t="n">
        <f aca="false">I305-J305</f>
        <v>0</v>
      </c>
      <c r="M305" s="22" t="str">
        <f aca="false">IF(L305-J305=0,"gar nicht",IF(L305-J305&lt;0,CONCATENATE("zu Ihren Ungunsten ",(L305-J305)," Pkt."),CONCATENATE("zu Ihren Gunsten ",ABS(L305-J305), " Pkt.")))</f>
        <v>gar nicht</v>
      </c>
    </row>
    <row r="306" customFormat="false" ht="15" hidden="false" customHeight="false" outlineLevel="0" collapsed="false">
      <c r="A306" s="1" t="n">
        <f aca="false">Rohdaten!E306</f>
        <v>0</v>
      </c>
      <c r="B306" s="3" t="e">
        <f aca="false">VLOOKUP(Table1[[#This Row],[Qualität meiner Beiträge (auch schriftlich) (50 %)]],Tabelle2!$A$1:$B$5,2,FALSE())</f>
        <v>#VALUE!</v>
      </c>
      <c r="D306" s="3" t="e">
        <f aca="false">VLOOKUP(Table1[[#This Row],[Quantität meiner Beiträge (auch schriftlich) (50 %)]],Tabelle2!$A$8:$B$12,2,FALSE())</f>
        <v>#VALUE!</v>
      </c>
      <c r="E306" s="4" t="e">
        <f aca="false">D306*$E$1</f>
        <v>#VALUE!</v>
      </c>
      <c r="F306" s="3" t="e">
        <f aca="false">VLOOKUP(Table1[[#This Row],[Einzel-, Partner- und Gruppenarbeiten (30 %)2]],Tabelle2!$A$15:$B$19,2,FALSE())</f>
        <v>#VALUE!</v>
      </c>
      <c r="G306" s="4" t="e">
        <f aca="false">F306*$G$1</f>
        <v>#VALUE!</v>
      </c>
      <c r="H306" s="5" t="e">
        <f aca="false">C306+E306+G306</f>
        <v>#VALUE!</v>
      </c>
      <c r="J306" s="25"/>
      <c r="K306" s="26" t="n">
        <f aca="false">I306-J306</f>
        <v>0</v>
      </c>
      <c r="M306" s="22" t="str">
        <f aca="false">IF(L306-J306=0,"gar nicht",IF(L306-J306&lt;0,CONCATENATE("zu Ihren Ungunsten ",(L306-J306)," Pkt."),CONCATENATE("zu Ihren Gunsten ",ABS(L306-J306), " Pkt.")))</f>
        <v>gar nicht</v>
      </c>
    </row>
    <row r="307" customFormat="false" ht="15" hidden="false" customHeight="false" outlineLevel="0" collapsed="false">
      <c r="A307" s="1" t="n">
        <f aca="false">Rohdaten!E307</f>
        <v>0</v>
      </c>
      <c r="B307" s="3" t="e">
        <f aca="false">VLOOKUP(Table1[[#This Row],[Qualität meiner Beiträge (auch schriftlich) (50 %)]],Tabelle2!$A$1:$B$5,2,FALSE())</f>
        <v>#VALUE!</v>
      </c>
      <c r="D307" s="3" t="e">
        <f aca="false">VLOOKUP(Table1[[#This Row],[Quantität meiner Beiträge (auch schriftlich) (50 %)]],Tabelle2!$A$8:$B$12,2,FALSE())</f>
        <v>#VALUE!</v>
      </c>
      <c r="E307" s="4" t="e">
        <f aca="false">D307*$E$1</f>
        <v>#VALUE!</v>
      </c>
      <c r="F307" s="3" t="e">
        <f aca="false">VLOOKUP(Table1[[#This Row],[Einzel-, Partner- und Gruppenarbeiten (30 %)2]],Tabelle2!$A$15:$B$19,2,FALSE())</f>
        <v>#VALUE!</v>
      </c>
      <c r="G307" s="4" t="e">
        <f aca="false">F307*$G$1</f>
        <v>#VALUE!</v>
      </c>
      <c r="H307" s="5" t="e">
        <f aca="false">C307+E307+G307</f>
        <v>#VALUE!</v>
      </c>
      <c r="J307" s="25"/>
      <c r="K307" s="26" t="n">
        <f aca="false">I307-J307</f>
        <v>0</v>
      </c>
      <c r="M307" s="22" t="str">
        <f aca="false">IF(L307-J307=0,"gar nicht",IF(L307-J307&lt;0,CONCATENATE("zu Ihren Ungunsten ",(L307-J307)," Pkt."),CONCATENATE("zu Ihren Gunsten ",ABS(L307-J307), " Pkt.")))</f>
        <v>gar nicht</v>
      </c>
    </row>
    <row r="308" customFormat="false" ht="15" hidden="false" customHeight="false" outlineLevel="0" collapsed="false">
      <c r="A308" s="1" t="n">
        <f aca="false">Rohdaten!E308</f>
        <v>0</v>
      </c>
      <c r="B308" s="3" t="e">
        <f aca="false">VLOOKUP(Table1[[#This Row],[Qualität meiner Beiträge (auch schriftlich) (50 %)]],Tabelle2!$A$1:$B$5,2,FALSE())</f>
        <v>#VALUE!</v>
      </c>
      <c r="D308" s="3" t="e">
        <f aca="false">VLOOKUP(Table1[[#This Row],[Quantität meiner Beiträge (auch schriftlich) (50 %)]],Tabelle2!$A$8:$B$12,2,FALSE())</f>
        <v>#VALUE!</v>
      </c>
      <c r="E308" s="4" t="e">
        <f aca="false">D308*$E$1</f>
        <v>#VALUE!</v>
      </c>
      <c r="F308" s="3" t="e">
        <f aca="false">VLOOKUP(Table1[[#This Row],[Einzel-, Partner- und Gruppenarbeiten (30 %)2]],Tabelle2!$A$15:$B$19,2,FALSE())</f>
        <v>#VALUE!</v>
      </c>
      <c r="G308" s="4" t="e">
        <f aca="false">F308*$G$1</f>
        <v>#VALUE!</v>
      </c>
      <c r="H308" s="5" t="e">
        <f aca="false">C308+E308+G308</f>
        <v>#VALUE!</v>
      </c>
      <c r="J308" s="25"/>
      <c r="K308" s="26" t="n">
        <f aca="false">I308-J308</f>
        <v>0</v>
      </c>
      <c r="M308" s="22" t="str">
        <f aca="false">IF(L308-J308=0,"gar nicht",IF(L308-J308&lt;0,CONCATENATE("zu Ihren Ungunsten ",(L308-J308)," Pkt."),CONCATENATE("zu Ihren Gunsten ",ABS(L308-J308), " Pkt.")))</f>
        <v>gar nicht</v>
      </c>
    </row>
    <row r="309" customFormat="false" ht="15" hidden="false" customHeight="false" outlineLevel="0" collapsed="false">
      <c r="A309" s="1" t="n">
        <f aca="false">Rohdaten!E309</f>
        <v>0</v>
      </c>
      <c r="B309" s="3" t="e">
        <f aca="false">VLOOKUP(Table1[[#This Row],[Qualität meiner Beiträge (auch schriftlich) (50 %)]],Tabelle2!$A$1:$B$5,2,FALSE())</f>
        <v>#VALUE!</v>
      </c>
      <c r="D309" s="3" t="e">
        <f aca="false">VLOOKUP(Table1[[#This Row],[Quantität meiner Beiträge (auch schriftlich) (50 %)]],Tabelle2!$A$8:$B$12,2,FALSE())</f>
        <v>#VALUE!</v>
      </c>
      <c r="E309" s="4" t="e">
        <f aca="false">D309*$E$1</f>
        <v>#VALUE!</v>
      </c>
      <c r="F309" s="3" t="e">
        <f aca="false">VLOOKUP(Table1[[#This Row],[Einzel-, Partner- und Gruppenarbeiten (30 %)2]],Tabelle2!$A$15:$B$19,2,FALSE())</f>
        <v>#VALUE!</v>
      </c>
      <c r="G309" s="4" t="e">
        <f aca="false">F309*$G$1</f>
        <v>#VALUE!</v>
      </c>
      <c r="H309" s="5" t="e">
        <f aca="false">C309+E309+G309</f>
        <v>#VALUE!</v>
      </c>
      <c r="J309" s="25"/>
      <c r="K309" s="26" t="n">
        <f aca="false">I309-J309</f>
        <v>0</v>
      </c>
      <c r="M309" s="22" t="str">
        <f aca="false">IF(L309-J309=0,"gar nicht",IF(L309-J309&lt;0,CONCATENATE("zu Ihren Ungunsten ",(L309-J309)," Pkt."),CONCATENATE("zu Ihren Gunsten ",ABS(L309-J309), " Pkt.")))</f>
        <v>gar nicht</v>
      </c>
    </row>
    <row r="310" customFormat="false" ht="15" hidden="false" customHeight="false" outlineLevel="0" collapsed="false">
      <c r="A310" s="1" t="n">
        <f aca="false">Rohdaten!E310</f>
        <v>0</v>
      </c>
      <c r="B310" s="3" t="e">
        <f aca="false">VLOOKUP(Table1[[#This Row],[Qualität meiner Beiträge (auch schriftlich) (50 %)]],Tabelle2!$A$1:$B$5,2,FALSE())</f>
        <v>#VALUE!</v>
      </c>
      <c r="D310" s="3" t="e">
        <f aca="false">VLOOKUP(Table1[[#This Row],[Quantität meiner Beiträge (auch schriftlich) (50 %)]],Tabelle2!$A$8:$B$12,2,FALSE())</f>
        <v>#VALUE!</v>
      </c>
      <c r="E310" s="4" t="e">
        <f aca="false">D310*$E$1</f>
        <v>#VALUE!</v>
      </c>
      <c r="F310" s="3" t="e">
        <f aca="false">VLOOKUP(Table1[[#This Row],[Einzel-, Partner- und Gruppenarbeiten (30 %)2]],Tabelle2!$A$15:$B$19,2,FALSE())</f>
        <v>#VALUE!</v>
      </c>
      <c r="G310" s="4" t="e">
        <f aca="false">F310*$G$1</f>
        <v>#VALUE!</v>
      </c>
      <c r="H310" s="5" t="e">
        <f aca="false">C310+E310+G310</f>
        <v>#VALUE!</v>
      </c>
      <c r="J310" s="25"/>
      <c r="K310" s="26" t="n">
        <f aca="false">I310-J310</f>
        <v>0</v>
      </c>
      <c r="M310" s="22" t="str">
        <f aca="false">IF(L310-J310=0,"gar nicht",IF(L310-J310&lt;0,CONCATENATE("zu Ihren Ungunsten ",(L310-J310)," Pkt."),CONCATENATE("zu Ihren Gunsten ",ABS(L310-J310), " Pkt.")))</f>
        <v>gar nicht</v>
      </c>
    </row>
    <row r="311" customFormat="false" ht="15" hidden="false" customHeight="false" outlineLevel="0" collapsed="false">
      <c r="A311" s="1" t="n">
        <f aca="false">Rohdaten!E311</f>
        <v>0</v>
      </c>
      <c r="B311" s="3" t="e">
        <f aca="false">VLOOKUP(Table1[[#This Row],[Qualität meiner Beiträge (auch schriftlich) (50 %)]],Tabelle2!$A$1:$B$5,2,FALSE())</f>
        <v>#VALUE!</v>
      </c>
      <c r="D311" s="3" t="e">
        <f aca="false">VLOOKUP(Table1[[#This Row],[Quantität meiner Beiträge (auch schriftlich) (50 %)]],Tabelle2!$A$8:$B$12,2,FALSE())</f>
        <v>#VALUE!</v>
      </c>
      <c r="E311" s="4" t="e">
        <f aca="false">D311*$E$1</f>
        <v>#VALUE!</v>
      </c>
      <c r="F311" s="3" t="e">
        <f aca="false">VLOOKUP(Table1[[#This Row],[Einzel-, Partner- und Gruppenarbeiten (30 %)2]],Tabelle2!$A$15:$B$19,2,FALSE())</f>
        <v>#VALUE!</v>
      </c>
      <c r="G311" s="4" t="e">
        <f aca="false">F311*$G$1</f>
        <v>#VALUE!</v>
      </c>
      <c r="H311" s="5" t="e">
        <f aca="false">C311+E311+G311</f>
        <v>#VALUE!</v>
      </c>
      <c r="J311" s="25"/>
      <c r="K311" s="26" t="n">
        <f aca="false">I311-J311</f>
        <v>0</v>
      </c>
      <c r="M311" s="22" t="str">
        <f aca="false">IF(L311-J311=0,"gar nicht",IF(L311-J311&lt;0,CONCATENATE("zu Ihren Ungunsten ",(L311-J311)," Pkt."),CONCATENATE("zu Ihren Gunsten ",ABS(L311-J311), " Pkt.")))</f>
        <v>gar nicht</v>
      </c>
    </row>
    <row r="312" customFormat="false" ht="15" hidden="false" customHeight="false" outlineLevel="0" collapsed="false">
      <c r="A312" s="1" t="n">
        <f aca="false">Rohdaten!E312</f>
        <v>0</v>
      </c>
      <c r="B312" s="3" t="e">
        <f aca="false">VLOOKUP(Table1[[#This Row],[Qualität meiner Beiträge (auch schriftlich) (50 %)]],Tabelle2!$A$1:$B$5,2,FALSE())</f>
        <v>#VALUE!</v>
      </c>
      <c r="D312" s="3" t="e">
        <f aca="false">VLOOKUP(Table1[[#This Row],[Quantität meiner Beiträge (auch schriftlich) (50 %)]],Tabelle2!$A$8:$B$12,2,FALSE())</f>
        <v>#VALUE!</v>
      </c>
      <c r="E312" s="4" t="e">
        <f aca="false">D312*$E$1</f>
        <v>#VALUE!</v>
      </c>
      <c r="G312" s="4" t="n">
        <f aca="false">F312*$G$1</f>
        <v>0</v>
      </c>
      <c r="H312" s="5" t="e">
        <f aca="false">C312+E312+G312</f>
        <v>#VALUE!</v>
      </c>
      <c r="J312" s="25"/>
      <c r="K312" s="26" t="n">
        <f aca="false">I312-J312</f>
        <v>0</v>
      </c>
      <c r="M312" s="22" t="str">
        <f aca="false">IF(L312-J312=0,"gar nicht",IF(L312-J312&lt;0,CONCATENATE("zu Ihren Ungunsten ",(L312-J312)," Pkt."),CONCATENATE("zu Ihren Gunsten ",ABS(L312-J312), " Pkt.")))</f>
        <v>gar nicht</v>
      </c>
    </row>
    <row r="313" customFormat="false" ht="15" hidden="false" customHeight="false" outlineLevel="0" collapsed="false">
      <c r="A313" s="1" t="n">
        <f aca="false">Rohdaten!E313</f>
        <v>0</v>
      </c>
      <c r="B313" s="3" t="e">
        <f aca="false">VLOOKUP(Table1[[#This Row],[Qualität meiner Beiträge (auch schriftlich) (50 %)]],Tabelle2!$A$1:$B$5,2,FALSE())</f>
        <v>#VALUE!</v>
      </c>
      <c r="D313" s="3" t="e">
        <f aca="false">VLOOKUP(Table1[[#This Row],[Quantität meiner Beiträge (auch schriftlich) (50 %)]],Tabelle2!$A$8:$B$12,2,FALSE())</f>
        <v>#VALUE!</v>
      </c>
      <c r="E313" s="4" t="e">
        <f aca="false">D313*$E$1</f>
        <v>#VALUE!</v>
      </c>
      <c r="G313" s="4" t="n">
        <f aca="false">F313*$G$1</f>
        <v>0</v>
      </c>
      <c r="H313" s="5" t="e">
        <f aca="false">C313+E313+G313</f>
        <v>#VALUE!</v>
      </c>
      <c r="J313" s="25"/>
      <c r="K313" s="26" t="n">
        <f aca="false">I313-J313</f>
        <v>0</v>
      </c>
      <c r="M313" s="22" t="str">
        <f aca="false">IF(L313-J313=0,"gar nicht",IF(L313-J313&lt;0,CONCATENATE("zu Ihren Ungunsten ",(L313-J313)," Pkt."),CONCATENATE("zu Ihren Gunsten ",ABS(L313-J313), " Pkt.")))</f>
        <v>gar nicht</v>
      </c>
    </row>
    <row r="314" customFormat="false" ht="15" hidden="false" customHeight="false" outlineLevel="0" collapsed="false">
      <c r="A314" s="1" t="n">
        <f aca="false">Rohdaten!E314</f>
        <v>0</v>
      </c>
      <c r="B314" s="3" t="e">
        <f aca="false">VLOOKUP(Table1[[#This Row],[Qualität meiner Beiträge (auch schriftlich) (50 %)]],Tabelle2!$A$1:$B$5,2,FALSE())</f>
        <v>#VALUE!</v>
      </c>
      <c r="D314" s="3" t="e">
        <f aca="false">VLOOKUP(Table1[[#This Row],[Quantität meiner Beiträge (auch schriftlich) (50 %)]],Tabelle2!$A$8:$B$12,2,FALSE())</f>
        <v>#VALUE!</v>
      </c>
      <c r="E314" s="4" t="e">
        <f aca="false">D314*$E$1</f>
        <v>#VALUE!</v>
      </c>
      <c r="G314" s="4" t="n">
        <f aca="false">F314*$G$1</f>
        <v>0</v>
      </c>
      <c r="H314" s="5" t="e">
        <f aca="false">C314+E314+G314</f>
        <v>#VALUE!</v>
      </c>
      <c r="J314" s="25"/>
      <c r="K314" s="26" t="n">
        <f aca="false">I314-J314</f>
        <v>0</v>
      </c>
      <c r="M314" s="22" t="str">
        <f aca="false">IF(L314-J314=0,"gar nicht",IF(L314-J314&lt;0,CONCATENATE("zu Ihren Ungunsten ",(L314-J314)," Pkt."),CONCATENATE("zu Ihren Gunsten ",ABS(L314-J314), " Pkt.")))</f>
        <v>gar nicht</v>
      </c>
    </row>
    <row r="315" customFormat="false" ht="15" hidden="false" customHeight="false" outlineLevel="0" collapsed="false">
      <c r="A315" s="1" t="n">
        <f aca="false">Rohdaten!E315</f>
        <v>0</v>
      </c>
      <c r="B315" s="3" t="e">
        <f aca="false">VLOOKUP(Table1[[#This Row],[Qualität meiner Beiträge (auch schriftlich) (50 %)]],Tabelle2!$A$1:$B$5,2,FALSE())</f>
        <v>#VALUE!</v>
      </c>
      <c r="D315" s="3" t="e">
        <f aca="false">VLOOKUP(Table1[[#This Row],[Quantität meiner Beiträge (auch schriftlich) (50 %)]],Tabelle2!$A$8:$B$12,2,FALSE())</f>
        <v>#VALUE!</v>
      </c>
      <c r="E315" s="4" t="e">
        <f aca="false">D315*$E$1</f>
        <v>#VALUE!</v>
      </c>
      <c r="G315" s="4" t="n">
        <f aca="false">F315*$G$1</f>
        <v>0</v>
      </c>
      <c r="H315" s="5" t="e">
        <f aca="false">C315+E315+G315</f>
        <v>#VALUE!</v>
      </c>
      <c r="J315" s="25"/>
      <c r="K315" s="26" t="n">
        <f aca="false">I315-J315</f>
        <v>0</v>
      </c>
      <c r="M315" s="22" t="str">
        <f aca="false">IF(L315-J315=0,"gar nicht",IF(L315-J315&lt;0,CONCATENATE("zu Ihren Ungunsten ",(L315-J315)," Pkt."),CONCATENATE("zu Ihren Gunsten ",ABS(L315-J315), " Pkt.")))</f>
        <v>gar nicht</v>
      </c>
    </row>
    <row r="316" customFormat="false" ht="15" hidden="false" customHeight="false" outlineLevel="0" collapsed="false">
      <c r="A316" s="1" t="n">
        <f aca="false">Rohdaten!E316</f>
        <v>0</v>
      </c>
      <c r="B316" s="3" t="e">
        <f aca="false">VLOOKUP(Table1[[#This Row],[Qualität meiner Beiträge (auch schriftlich) (50 %)]],Tabelle2!$A$1:$B$5,2,FALSE())</f>
        <v>#VALUE!</v>
      </c>
      <c r="D316" s="3" t="e">
        <f aca="false">VLOOKUP(Table1[[#This Row],[Quantität meiner Beiträge (auch schriftlich) (50 %)]],Tabelle2!$A$8:$B$12,2,FALSE())</f>
        <v>#VALUE!</v>
      </c>
      <c r="E316" s="4" t="e">
        <f aca="false">D316*$E$1</f>
        <v>#VALUE!</v>
      </c>
      <c r="G316" s="4" t="n">
        <f aca="false">F316*$G$1</f>
        <v>0</v>
      </c>
      <c r="H316" s="5" t="e">
        <f aca="false">C316+E316+G316</f>
        <v>#VALUE!</v>
      </c>
      <c r="J316" s="25"/>
      <c r="K316" s="26" t="n">
        <f aca="false">I316-J316</f>
        <v>0</v>
      </c>
      <c r="M316" s="22" t="str">
        <f aca="false">IF(L316-J316=0,"gar nicht",IF(L316-J316&lt;0,CONCATENATE("zu Ihren Ungunsten ",(L316-J316)," Pkt."),CONCATENATE("zu Ihren Gunsten ",ABS(L316-J316), " Pkt.")))</f>
        <v>gar nicht</v>
      </c>
    </row>
    <row r="317" customFormat="false" ht="15" hidden="false" customHeight="false" outlineLevel="0" collapsed="false">
      <c r="A317" s="1" t="n">
        <f aca="false">Rohdaten!E317</f>
        <v>0</v>
      </c>
      <c r="B317" s="3" t="e">
        <f aca="false">VLOOKUP(Table1[[#This Row],[Qualität meiner Beiträge (auch schriftlich) (50 %)]],Tabelle2!$A$1:$B$5,2,FALSE())</f>
        <v>#VALUE!</v>
      </c>
      <c r="D317" s="3" t="e">
        <f aca="false">VLOOKUP(Table1[[#This Row],[Quantität meiner Beiträge (auch schriftlich) (50 %)]],Tabelle2!$A$8:$B$12,2,FALSE())</f>
        <v>#VALUE!</v>
      </c>
      <c r="E317" s="4" t="e">
        <f aca="false">D317*$E$1</f>
        <v>#VALUE!</v>
      </c>
      <c r="G317" s="4" t="n">
        <f aca="false">F317*$G$1</f>
        <v>0</v>
      </c>
      <c r="H317" s="5" t="e">
        <f aca="false">C317+E317+G317</f>
        <v>#VALUE!</v>
      </c>
      <c r="J317" s="25"/>
      <c r="K317" s="26" t="n">
        <f aca="false">I317-J317</f>
        <v>0</v>
      </c>
      <c r="M317" s="22" t="str">
        <f aca="false">IF(L317-J317=0,"gar nicht",IF(L317-J317&lt;0,CONCATENATE("zu Ihren Ungunsten ",(L317-J317)," Pkt."),CONCATENATE("zu Ihren Gunsten ",ABS(L317-J317), " Pkt.")))</f>
        <v>gar nicht</v>
      </c>
    </row>
    <row r="318" customFormat="false" ht="15" hidden="false" customHeight="false" outlineLevel="0" collapsed="false">
      <c r="A318" s="1" t="n">
        <f aca="false">Rohdaten!E318</f>
        <v>0</v>
      </c>
      <c r="B318" s="3" t="e">
        <f aca="false">VLOOKUP(Table1[[#This Row],[Qualität meiner Beiträge (auch schriftlich) (50 %)]],Tabelle2!$A$1:$B$5,2,FALSE())</f>
        <v>#VALUE!</v>
      </c>
      <c r="D318" s="3" t="e">
        <f aca="false">VLOOKUP(Table1[[#This Row],[Quantität meiner Beiträge (auch schriftlich) (50 %)]],Tabelle2!$A$8:$B$12,2,FALSE())</f>
        <v>#VALUE!</v>
      </c>
      <c r="E318" s="4" t="e">
        <f aca="false">D318*$E$1</f>
        <v>#VALUE!</v>
      </c>
      <c r="G318" s="4" t="n">
        <f aca="false">F318*$G$1</f>
        <v>0</v>
      </c>
      <c r="H318" s="5" t="e">
        <f aca="false">C318+E318+G318</f>
        <v>#VALUE!</v>
      </c>
      <c r="J318" s="25"/>
      <c r="K318" s="26" t="n">
        <f aca="false">I318-J318</f>
        <v>0</v>
      </c>
      <c r="M318" s="22" t="str">
        <f aca="false">IF(L318-J318=0,"gar nicht",IF(L318-J318&lt;0,CONCATENATE("zu Ihren Ungunsten ",(L318-J318)," Pkt."),CONCATENATE("zu Ihren Gunsten ",ABS(L318-J318), " Pkt.")))</f>
        <v>gar nicht</v>
      </c>
    </row>
    <row r="319" customFormat="false" ht="15" hidden="false" customHeight="false" outlineLevel="0" collapsed="false">
      <c r="A319" s="1" t="n">
        <f aca="false">Rohdaten!E319</f>
        <v>0</v>
      </c>
      <c r="B319" s="3" t="e">
        <f aca="false">VLOOKUP(Table1[[#This Row],[Qualität meiner Beiträge (auch schriftlich) (50 %)]],Tabelle2!$A$1:$B$5,2,FALSE())</f>
        <v>#VALUE!</v>
      </c>
      <c r="D319" s="3" t="e">
        <f aca="false">VLOOKUP(Table1[[#This Row],[Quantität meiner Beiträge (auch schriftlich) (50 %)]],Tabelle2!$A$8:$B$12,2,FALSE())</f>
        <v>#VALUE!</v>
      </c>
      <c r="E319" s="4" t="e">
        <f aca="false">D319*$E$1</f>
        <v>#VALUE!</v>
      </c>
      <c r="G319" s="4" t="n">
        <f aca="false">F319*$G$1</f>
        <v>0</v>
      </c>
      <c r="H319" s="5" t="e">
        <f aca="false">C319+E319+G319</f>
        <v>#VALUE!</v>
      </c>
      <c r="J319" s="25"/>
      <c r="K319" s="26" t="n">
        <f aca="false">I319-J319</f>
        <v>0</v>
      </c>
      <c r="M319" s="22" t="str">
        <f aca="false">IF(L319-J319=0,"gar nicht",IF(L319-J319&lt;0,CONCATENATE("zu Ihren Ungunsten ",(L319-J319)," Pkt."),CONCATENATE("zu Ihren Gunsten ",ABS(L319-J319), " Pkt.")))</f>
        <v>gar nicht</v>
      </c>
    </row>
    <row r="320" customFormat="false" ht="15" hidden="false" customHeight="false" outlineLevel="0" collapsed="false">
      <c r="A320" s="1" t="n">
        <f aca="false">Rohdaten!E320</f>
        <v>0</v>
      </c>
      <c r="B320" s="3" t="e">
        <f aca="false">VLOOKUP(Table1[[#This Row],[Qualität meiner Beiträge (auch schriftlich) (50 %)]],Tabelle2!$A$1:$B$5,2,FALSE())</f>
        <v>#VALUE!</v>
      </c>
      <c r="D320" s="3" t="e">
        <f aca="false">VLOOKUP(Table1[[#This Row],[Quantität meiner Beiträge (auch schriftlich) (50 %)]],Tabelle2!$A$8:$B$12,2,FALSE())</f>
        <v>#VALUE!</v>
      </c>
      <c r="E320" s="4" t="e">
        <f aca="false">D320*$E$1</f>
        <v>#VALUE!</v>
      </c>
      <c r="G320" s="4" t="n">
        <f aca="false">F320*$G$1</f>
        <v>0</v>
      </c>
      <c r="H320" s="5" t="e">
        <f aca="false">C320+E320+G320</f>
        <v>#VALUE!</v>
      </c>
      <c r="J320" s="25"/>
      <c r="K320" s="26" t="n">
        <f aca="false">I320-J320</f>
        <v>0</v>
      </c>
      <c r="M320" s="22" t="str">
        <f aca="false">IF(L320-J320=0,"gar nicht",IF(L320-J320&lt;0,CONCATENATE("zu Ihren Ungunsten ",(L320-J320)," Pkt."),CONCATENATE("zu Ihren Gunsten ",ABS(L320-J320), " Pkt.")))</f>
        <v>gar nicht</v>
      </c>
    </row>
    <row r="321" customFormat="false" ht="15" hidden="false" customHeight="false" outlineLevel="0" collapsed="false">
      <c r="A321" s="1" t="n">
        <f aca="false">Rohdaten!E321</f>
        <v>0</v>
      </c>
      <c r="B321" s="3" t="e">
        <f aca="false">VLOOKUP(Table1[[#This Row],[Qualität meiner Beiträge (auch schriftlich) (50 %)]],Tabelle2!$A$1:$B$5,2,FALSE())</f>
        <v>#VALUE!</v>
      </c>
      <c r="D321" s="3" t="e">
        <f aca="false">VLOOKUP(Table1[[#This Row],[Quantität meiner Beiträge (auch schriftlich) (50 %)]],Tabelle2!$A$8:$B$12,2,FALSE())</f>
        <v>#VALUE!</v>
      </c>
      <c r="E321" s="4" t="e">
        <f aca="false">D321*$E$1</f>
        <v>#VALUE!</v>
      </c>
      <c r="G321" s="4" t="n">
        <f aca="false">F321*$G$1</f>
        <v>0</v>
      </c>
      <c r="H321" s="5" t="e">
        <f aca="false">C321+E321+G321</f>
        <v>#VALUE!</v>
      </c>
      <c r="J321" s="25"/>
      <c r="K321" s="26" t="n">
        <f aca="false">I321-J321</f>
        <v>0</v>
      </c>
      <c r="M321" s="22" t="str">
        <f aca="false">IF(L321-J321=0,"gar nicht",IF(L321-J321&lt;0,CONCATENATE("zu Ihren Ungunsten ",(L321-J321)," Pkt."),CONCATENATE("zu Ihren Gunsten ",ABS(L321-J321), " Pkt.")))</f>
        <v>gar nicht</v>
      </c>
    </row>
    <row r="322" customFormat="false" ht="15" hidden="false" customHeight="false" outlineLevel="0" collapsed="false">
      <c r="A322" s="1" t="n">
        <f aca="false">Rohdaten!E322</f>
        <v>0</v>
      </c>
      <c r="B322" s="3" t="e">
        <f aca="false">VLOOKUP(Table1[[#This Row],[Qualität meiner Beiträge (auch schriftlich) (50 %)]],Tabelle2!$A$1:$B$5,2,FALSE())</f>
        <v>#VALUE!</v>
      </c>
      <c r="D322" s="3" t="e">
        <f aca="false">VLOOKUP(Table1[[#This Row],[Quantität meiner Beiträge (auch schriftlich) (50 %)]],Tabelle2!$A$8:$B$12,2,FALSE())</f>
        <v>#VALUE!</v>
      </c>
      <c r="E322" s="4" t="e">
        <f aca="false">D322*$E$1</f>
        <v>#VALUE!</v>
      </c>
      <c r="G322" s="4" t="n">
        <f aca="false">F322*$G$1</f>
        <v>0</v>
      </c>
      <c r="H322" s="5" t="e">
        <f aca="false">C322+E322+G322</f>
        <v>#VALUE!</v>
      </c>
      <c r="J322" s="25"/>
      <c r="K322" s="26" t="n">
        <f aca="false">I322-J322</f>
        <v>0</v>
      </c>
      <c r="M322" s="22" t="str">
        <f aca="false">IF(L322-J322=0,"gar nicht",IF(L322-J322&lt;0,CONCATENATE("zu Ihren Ungunsten ",(L322-J322)," Pkt."),CONCATENATE("zu Ihren Gunsten ",ABS(L322-J322), " Pkt.")))</f>
        <v>gar nicht</v>
      </c>
    </row>
    <row r="323" customFormat="false" ht="15" hidden="false" customHeight="false" outlineLevel="0" collapsed="false">
      <c r="A323" s="1" t="n">
        <f aca="false">Rohdaten!E323</f>
        <v>0</v>
      </c>
      <c r="B323" s="3" t="e">
        <f aca="false">VLOOKUP(Table1[[#This Row],[Qualität meiner Beiträge (auch schriftlich) (50 %)]],Tabelle2!$A$1:$B$5,2,FALSE())</f>
        <v>#VALUE!</v>
      </c>
      <c r="D323" s="3" t="e">
        <f aca="false">VLOOKUP(Table1[[#This Row],[Quantität meiner Beiträge (auch schriftlich) (50 %)]],Tabelle2!$A$8:$B$12,2,FALSE())</f>
        <v>#VALUE!</v>
      </c>
      <c r="E323" s="4" t="e">
        <f aca="false">D323*$E$1</f>
        <v>#VALUE!</v>
      </c>
      <c r="G323" s="4" t="n">
        <f aca="false">F323*$G$1</f>
        <v>0</v>
      </c>
      <c r="H323" s="5" t="e">
        <f aca="false">C323+E323+G323</f>
        <v>#VALUE!</v>
      </c>
      <c r="J323" s="25"/>
      <c r="K323" s="26" t="n">
        <f aca="false">I323-J323</f>
        <v>0</v>
      </c>
      <c r="M323" s="22" t="str">
        <f aca="false">IF(L323-J323=0,"gar nicht",IF(L323-J323&lt;0,CONCATENATE("zu Ihren Ungunsten ",(L323-J323)," Pkt."),CONCATENATE("zu Ihren Gunsten ",ABS(L323-J323), " Pkt.")))</f>
        <v>gar nicht</v>
      </c>
    </row>
    <row r="324" customFormat="false" ht="15" hidden="false" customHeight="false" outlineLevel="0" collapsed="false">
      <c r="A324" s="1" t="n">
        <f aca="false">Rohdaten!E324</f>
        <v>0</v>
      </c>
      <c r="B324" s="3" t="e">
        <f aca="false">VLOOKUP(Table1[[#This Row],[Qualität meiner Beiträge (auch schriftlich) (50 %)]],Tabelle2!$A$1:$B$5,2,FALSE())</f>
        <v>#VALUE!</v>
      </c>
      <c r="D324" s="3" t="e">
        <f aca="false">VLOOKUP(Table1[[#This Row],[Quantität meiner Beiträge (auch schriftlich) (50 %)]],Tabelle2!$A$8:$B$12,2,FALSE())</f>
        <v>#VALUE!</v>
      </c>
      <c r="E324" s="4" t="e">
        <f aca="false">D324*$E$1</f>
        <v>#VALUE!</v>
      </c>
      <c r="G324" s="4" t="n">
        <f aca="false">F324*$G$1</f>
        <v>0</v>
      </c>
      <c r="H324" s="5" t="e">
        <f aca="false">C324+E324+G324</f>
        <v>#VALUE!</v>
      </c>
      <c r="J324" s="25"/>
      <c r="K324" s="26" t="n">
        <f aca="false">I324-J324</f>
        <v>0</v>
      </c>
      <c r="M324" s="22" t="str">
        <f aca="false">IF(L324-J324=0,"gar nicht",IF(L324-J324&lt;0,CONCATENATE("zu Ihren Ungunsten ",(L324-J324)," Pkt."),CONCATENATE("zu Ihren Gunsten ",ABS(L324-J324), " Pkt.")))</f>
        <v>gar nicht</v>
      </c>
    </row>
    <row r="325" customFormat="false" ht="15" hidden="false" customHeight="false" outlineLevel="0" collapsed="false">
      <c r="A325" s="1" t="n">
        <f aca="false">Rohdaten!E325</f>
        <v>0</v>
      </c>
      <c r="B325" s="3" t="e">
        <f aca="false">VLOOKUP(Table1[[#This Row],[Qualität meiner Beiträge (auch schriftlich) (50 %)]],Tabelle2!$A$1:$B$5,2,FALSE())</f>
        <v>#VALUE!</v>
      </c>
      <c r="D325" s="3" t="e">
        <f aca="false">VLOOKUP(Table1[[#This Row],[Quantität meiner Beiträge (auch schriftlich) (50 %)]],Tabelle2!$A$8:$B$12,2,FALSE())</f>
        <v>#VALUE!</v>
      </c>
      <c r="E325" s="4" t="e">
        <f aca="false">D325*$E$1</f>
        <v>#VALUE!</v>
      </c>
      <c r="G325" s="4" t="n">
        <f aca="false">F325*$G$1</f>
        <v>0</v>
      </c>
      <c r="H325" s="5" t="e">
        <f aca="false">C325+E325+G325</f>
        <v>#VALUE!</v>
      </c>
      <c r="J325" s="25"/>
      <c r="K325" s="26" t="n">
        <f aca="false">I325-J325</f>
        <v>0</v>
      </c>
      <c r="M325" s="22" t="str">
        <f aca="false">IF(L325-J325=0,"gar nicht",IF(L325-J325&lt;0,CONCATENATE("zu Ihren Ungunsten ",(L325-J325)," Pkt."),CONCATENATE("zu Ihren Gunsten ",ABS(L325-J325), " Pkt.")))</f>
        <v>gar nicht</v>
      </c>
    </row>
    <row r="326" customFormat="false" ht="15" hidden="false" customHeight="false" outlineLevel="0" collapsed="false">
      <c r="A326" s="1" t="n">
        <f aca="false">Rohdaten!E326</f>
        <v>0</v>
      </c>
      <c r="B326" s="3" t="e">
        <f aca="false">VLOOKUP(Table1[[#This Row],[Qualität meiner Beiträge (auch schriftlich) (50 %)]],Tabelle2!$A$1:$B$5,2,FALSE())</f>
        <v>#VALUE!</v>
      </c>
      <c r="D326" s="3" t="e">
        <f aca="false">VLOOKUP(Table1[[#This Row],[Quantität meiner Beiträge (auch schriftlich) (50 %)]],Tabelle2!$A$8:$B$12,2,FALSE())</f>
        <v>#VALUE!</v>
      </c>
      <c r="E326" s="4" t="e">
        <f aca="false">D326*$E$1</f>
        <v>#VALUE!</v>
      </c>
      <c r="G326" s="4" t="n">
        <f aca="false">F326*$G$1</f>
        <v>0</v>
      </c>
      <c r="H326" s="5" t="e">
        <f aca="false">C326+E326+G326</f>
        <v>#VALUE!</v>
      </c>
      <c r="J326" s="25"/>
      <c r="K326" s="26" t="n">
        <f aca="false">I326-J326</f>
        <v>0</v>
      </c>
      <c r="M326" s="22" t="str">
        <f aca="false">IF(L326-J326=0,"gar nicht",IF(L326-J326&lt;0,CONCATENATE("zu Ihren Ungunsten ",(L326-J326)," Pkt."),CONCATENATE("zu Ihren Gunsten ",ABS(L326-J326), " Pkt.")))</f>
        <v>gar nicht</v>
      </c>
    </row>
    <row r="327" customFormat="false" ht="15" hidden="false" customHeight="false" outlineLevel="0" collapsed="false">
      <c r="A327" s="1" t="n">
        <f aca="false">Rohdaten!E327</f>
        <v>0</v>
      </c>
      <c r="B327" s="3" t="e">
        <f aca="false">VLOOKUP(Table1[[#This Row],[Qualität meiner Beiträge (auch schriftlich) (50 %)]],Tabelle2!$A$1:$B$5,2,FALSE())</f>
        <v>#VALUE!</v>
      </c>
      <c r="D327" s="3" t="e">
        <f aca="false">VLOOKUP(Table1[[#This Row],[Quantität meiner Beiträge (auch schriftlich) (50 %)]],Tabelle2!$A$8:$B$12,2,FALSE())</f>
        <v>#VALUE!</v>
      </c>
      <c r="E327" s="4" t="e">
        <f aca="false">D327*$E$1</f>
        <v>#VALUE!</v>
      </c>
      <c r="G327" s="4" t="n">
        <f aca="false">F327*$G$1</f>
        <v>0</v>
      </c>
      <c r="H327" s="5" t="e">
        <f aca="false">C327+E327+G327</f>
        <v>#VALUE!</v>
      </c>
      <c r="J327" s="25"/>
      <c r="K327" s="26" t="n">
        <f aca="false">I327-J327</f>
        <v>0</v>
      </c>
      <c r="M327" s="22" t="str">
        <f aca="false">IF(L327-J327=0,"gar nicht",IF(L327-J327&lt;0,CONCATENATE("zu Ihren Ungunsten ",(L327-J327)," Pkt."),CONCATENATE("zu Ihren Gunsten ",ABS(L327-J327), " Pkt.")))</f>
        <v>gar nicht</v>
      </c>
    </row>
    <row r="328" customFormat="false" ht="15" hidden="false" customHeight="false" outlineLevel="0" collapsed="false">
      <c r="A328" s="1" t="n">
        <f aca="false">Rohdaten!E328</f>
        <v>0</v>
      </c>
      <c r="B328" s="3" t="e">
        <f aca="false">VLOOKUP(Table1[[#This Row],[Qualität meiner Beiträge (auch schriftlich) (50 %)]],Tabelle2!$A$1:$B$5,2,FALSE())</f>
        <v>#VALUE!</v>
      </c>
      <c r="D328" s="3" t="e">
        <f aca="false">VLOOKUP(Table1[[#This Row],[Quantität meiner Beiträge (auch schriftlich) (50 %)]],Tabelle2!$A$8:$B$12,2,FALSE())</f>
        <v>#VALUE!</v>
      </c>
      <c r="E328" s="4" t="e">
        <f aca="false">D328*$E$1</f>
        <v>#VALUE!</v>
      </c>
      <c r="G328" s="4" t="n">
        <f aca="false">F328*$G$1</f>
        <v>0</v>
      </c>
      <c r="H328" s="5" t="e">
        <f aca="false">C328+E328+G328</f>
        <v>#VALUE!</v>
      </c>
      <c r="J328" s="25"/>
      <c r="K328" s="26" t="n">
        <f aca="false">I328-J328</f>
        <v>0</v>
      </c>
      <c r="M328" s="22" t="str">
        <f aca="false">IF(L328-J328=0,"gar nicht",IF(L328-J328&lt;0,CONCATENATE("zu Ihren Ungunsten ",(L328-J328)," Pkt."),CONCATENATE("zu Ihren Gunsten ",ABS(L328-J328), " Pkt.")))</f>
        <v>gar nicht</v>
      </c>
    </row>
    <row r="329" customFormat="false" ht="15" hidden="false" customHeight="false" outlineLevel="0" collapsed="false">
      <c r="A329" s="1" t="n">
        <f aca="false">Rohdaten!E329</f>
        <v>0</v>
      </c>
      <c r="B329" s="3" t="e">
        <f aca="false">VLOOKUP(Table1[[#This Row],[Qualität meiner Beiträge (auch schriftlich) (50 %)]],Tabelle2!$A$1:$B$5,2,FALSE())</f>
        <v>#VALUE!</v>
      </c>
      <c r="D329" s="3" t="e">
        <f aca="false">VLOOKUP(Table1[[#This Row],[Quantität meiner Beiträge (auch schriftlich) (50 %)]],Tabelle2!$A$8:$B$12,2,FALSE())</f>
        <v>#VALUE!</v>
      </c>
      <c r="E329" s="4" t="e">
        <f aca="false">D329*$E$1</f>
        <v>#VALUE!</v>
      </c>
      <c r="G329" s="4" t="n">
        <f aca="false">F329*$G$1</f>
        <v>0</v>
      </c>
      <c r="H329" s="5" t="e">
        <f aca="false">C329+E329+G329</f>
        <v>#VALUE!</v>
      </c>
      <c r="J329" s="25"/>
      <c r="K329" s="26" t="n">
        <f aca="false">I329-J329</f>
        <v>0</v>
      </c>
      <c r="M329" s="22" t="str">
        <f aca="false">IF(L329-J329=0,"gar nicht",IF(L329-J329&lt;0,CONCATENATE("zu Ihren Ungunsten ",(L329-J329)," Pkt."),CONCATENATE("zu Ihren Gunsten ",ABS(L329-J329), " Pkt.")))</f>
        <v>gar nicht</v>
      </c>
    </row>
    <row r="330" customFormat="false" ht="15" hidden="false" customHeight="false" outlineLevel="0" collapsed="false">
      <c r="A330" s="1" t="n">
        <f aca="false">Rohdaten!E330</f>
        <v>0</v>
      </c>
      <c r="B330" s="3" t="e">
        <f aca="false">VLOOKUP(Table1[[#This Row],[Qualität meiner Beiträge (auch schriftlich) (50 %)]],Tabelle2!$A$1:$B$5,2,FALSE())</f>
        <v>#VALUE!</v>
      </c>
      <c r="D330" s="3" t="e">
        <f aca="false">VLOOKUP(Table1[[#This Row],[Quantität meiner Beiträge (auch schriftlich) (50 %)]],Tabelle2!$A$8:$B$12,2,FALSE())</f>
        <v>#VALUE!</v>
      </c>
      <c r="E330" s="4" t="e">
        <f aca="false">D330*$E$1</f>
        <v>#VALUE!</v>
      </c>
      <c r="G330" s="4" t="n">
        <f aca="false">F330*$G$1</f>
        <v>0</v>
      </c>
      <c r="H330" s="5" t="e">
        <f aca="false">C330+E330+G330</f>
        <v>#VALUE!</v>
      </c>
      <c r="K330" s="26" t="n">
        <f aca="false">I330-J330</f>
        <v>0</v>
      </c>
      <c r="M330" s="22" t="str">
        <f aca="false">IF(L330-J330=0,"gar nicht",IF(L330-J330&lt;0,CONCATENATE("zu Ihren Ungunsten ",(L330-J330)," Pkt."),CONCATENATE("zu Ihren Gunsten ",ABS(L330-J330), " Pkt.")))</f>
        <v>gar nicht</v>
      </c>
    </row>
    <row r="331" customFormat="false" ht="15" hidden="false" customHeight="false" outlineLevel="0" collapsed="false">
      <c r="A331" s="1" t="n">
        <f aca="false">Rohdaten!E331</f>
        <v>0</v>
      </c>
      <c r="B331" s="3" t="e">
        <f aca="false">VLOOKUP(Table1[[#This Row],[Qualität meiner Beiträge (auch schriftlich) (50 %)]],Tabelle2!$A$1:$B$5,2,FALSE())</f>
        <v>#VALUE!</v>
      </c>
      <c r="D331" s="3" t="e">
        <f aca="false">VLOOKUP(Table1[[#This Row],[Quantität meiner Beiträge (auch schriftlich) (50 %)]],Tabelle2!$A$8:$B$12,2,FALSE())</f>
        <v>#VALUE!</v>
      </c>
      <c r="E331" s="4" t="e">
        <f aca="false">D331*$E$1</f>
        <v>#VALUE!</v>
      </c>
      <c r="G331" s="4" t="n">
        <f aca="false">F331*$G$1</f>
        <v>0</v>
      </c>
      <c r="H331" s="5" t="e">
        <f aca="false">C331+E331+G331</f>
        <v>#VALUE!</v>
      </c>
      <c r="K331" s="26" t="n">
        <f aca="false">I331-J331</f>
        <v>0</v>
      </c>
      <c r="M331" s="22" t="str">
        <f aca="false">IF(L331-J331=0,"gar nicht",IF(L331-J331&lt;0,CONCATENATE("zu Ihren Ungunsten ",(L331-J331)," Pkt."),CONCATENATE("zu Ihren Gunsten ",ABS(L331-J331), " Pkt.")))</f>
        <v>gar nicht</v>
      </c>
    </row>
    <row r="332" customFormat="false" ht="15" hidden="false" customHeight="false" outlineLevel="0" collapsed="false">
      <c r="A332" s="1" t="n">
        <f aca="false">Rohdaten!E332</f>
        <v>0</v>
      </c>
      <c r="B332" s="3" t="e">
        <f aca="false">VLOOKUP(Table1[[#This Row],[Qualität meiner Beiträge (auch schriftlich) (50 %)]],Tabelle2!$A$1:$B$5,2,FALSE())</f>
        <v>#VALUE!</v>
      </c>
      <c r="D332" s="3" t="e">
        <f aca="false">VLOOKUP(Table1[[#This Row],[Quantität meiner Beiträge (auch schriftlich) (50 %)]],Tabelle2!$A$8:$B$12,2,FALSE())</f>
        <v>#VALUE!</v>
      </c>
      <c r="E332" s="4" t="e">
        <f aca="false">D332*$E$1</f>
        <v>#VALUE!</v>
      </c>
      <c r="G332" s="4" t="n">
        <f aca="false">F332*$G$1</f>
        <v>0</v>
      </c>
      <c r="H332" s="5" t="e">
        <f aca="false">C332+E332+G332</f>
        <v>#VALUE!</v>
      </c>
      <c r="K332" s="26" t="n">
        <f aca="false">I332-J332</f>
        <v>0</v>
      </c>
      <c r="M332" s="22" t="str">
        <f aca="false">IF(L332-J332=0,"gar nicht",IF(L332-J332&lt;0,CONCATENATE("zu Ihren Ungunsten ",(L332-J332)," Pkt."),CONCATENATE("zu Ihren Gunsten ",ABS(L332-J332), " Pkt.")))</f>
        <v>gar nicht</v>
      </c>
    </row>
    <row r="333" customFormat="false" ht="15" hidden="false" customHeight="false" outlineLevel="0" collapsed="false">
      <c r="A333" s="1" t="n">
        <f aca="false">Rohdaten!E333</f>
        <v>0</v>
      </c>
      <c r="B333" s="3" t="e">
        <f aca="false">VLOOKUP(Table1[[#This Row],[Qualität meiner Beiträge (auch schriftlich) (50 %)]],Tabelle2!$A$1:$B$5,2,FALSE())</f>
        <v>#VALUE!</v>
      </c>
      <c r="D333" s="3" t="e">
        <f aca="false">VLOOKUP(Table1[[#This Row],[Quantität meiner Beiträge (auch schriftlich) (50 %)]],Tabelle2!$A$8:$B$12,2,FALSE())</f>
        <v>#VALUE!</v>
      </c>
      <c r="E333" s="4" t="e">
        <f aca="false">D333*$E$1</f>
        <v>#VALUE!</v>
      </c>
      <c r="G333" s="4" t="n">
        <f aca="false">F333*$G$1</f>
        <v>0</v>
      </c>
      <c r="H333" s="5" t="e">
        <f aca="false">C333+E333+G333</f>
        <v>#VALUE!</v>
      </c>
      <c r="K333" s="26" t="n">
        <f aca="false">I333-J333</f>
        <v>0</v>
      </c>
      <c r="M333" s="22" t="str">
        <f aca="false">IF(L333-J333=0,"gar nicht",IF(L333-J333&lt;0,CONCATENATE("zu Ihren Ungunsten ",(L333-J333)," Pkt."),CONCATENATE("zu Ihren Gunsten ",ABS(L333-J333), " Pkt.")))</f>
        <v>gar nicht</v>
      </c>
    </row>
    <row r="334" customFormat="false" ht="15" hidden="false" customHeight="false" outlineLevel="0" collapsed="false">
      <c r="A334" s="1" t="n">
        <f aca="false">Rohdaten!E334</f>
        <v>0</v>
      </c>
      <c r="B334" s="3" t="e">
        <f aca="false">VLOOKUP(Table1[[#This Row],[Qualität meiner Beiträge (auch schriftlich) (50 %)]],Tabelle2!$A$1:$B$5,2,FALSE())</f>
        <v>#VALUE!</v>
      </c>
      <c r="D334" s="3" t="e">
        <f aca="false">VLOOKUP(Table1[[#This Row],[Quantität meiner Beiträge (auch schriftlich) (50 %)]],Tabelle2!$A$8:$B$12,2,FALSE())</f>
        <v>#VALUE!</v>
      </c>
      <c r="E334" s="4" t="e">
        <f aca="false">D334*$E$1</f>
        <v>#VALUE!</v>
      </c>
      <c r="G334" s="4" t="n">
        <f aca="false">F334*$G$1</f>
        <v>0</v>
      </c>
      <c r="H334" s="5" t="e">
        <f aca="false">C334+E334+G334</f>
        <v>#VALUE!</v>
      </c>
      <c r="K334" s="26" t="n">
        <f aca="false">I334-J334</f>
        <v>0</v>
      </c>
      <c r="M334" s="22" t="str">
        <f aca="false">IF(L334-J334=0,"gar nicht",IF(L334-J334&lt;0,CONCATENATE("zu Ihren Ungunsten ",(L334-J334)," Pkt."),CONCATENATE("zu Ihren Gunsten ",ABS(L334-J334), " Pkt.")))</f>
        <v>gar nicht</v>
      </c>
    </row>
    <row r="335" customFormat="false" ht="15" hidden="false" customHeight="false" outlineLevel="0" collapsed="false">
      <c r="A335" s="1" t="n">
        <f aca="false">Rohdaten!E335</f>
        <v>0</v>
      </c>
      <c r="B335" s="3" t="e">
        <f aca="false">VLOOKUP(Table1[[#This Row],[Qualität meiner Beiträge (auch schriftlich) (50 %)]],Tabelle2!$A$1:$B$5,2,FALSE())</f>
        <v>#VALUE!</v>
      </c>
      <c r="D335" s="3" t="e">
        <f aca="false">VLOOKUP(Table1[[#This Row],[Quantität meiner Beiträge (auch schriftlich) (50 %)]],Tabelle2!$A$8:$B$12,2,FALSE())</f>
        <v>#VALUE!</v>
      </c>
      <c r="E335" s="4" t="e">
        <f aca="false">D335*$E$1</f>
        <v>#VALUE!</v>
      </c>
      <c r="G335" s="4" t="n">
        <f aca="false">F335*$G$1</f>
        <v>0</v>
      </c>
      <c r="K335" s="26" t="n">
        <f aca="false">I335-J335</f>
        <v>0</v>
      </c>
      <c r="M335" s="22" t="str">
        <f aca="false">IF(L335-J335=0,"gar nicht",IF(L335-J335&lt;0,CONCATENATE("zu Ihren Ungunsten ",(L335-J335)," Pkt."),CONCATENATE("zu Ihren Gunsten ",ABS(L335-J335), " Pkt.")))</f>
        <v>gar nicht</v>
      </c>
    </row>
    <row r="336" customFormat="false" ht="15" hidden="false" customHeight="false" outlineLevel="0" collapsed="false">
      <c r="A336" s="1" t="n">
        <f aca="false">Rohdaten!E336</f>
        <v>0</v>
      </c>
      <c r="B336" s="3" t="e">
        <f aca="false">VLOOKUP(Table1[[#This Row],[Qualität meiner Beiträge (auch schriftlich) (50 %)]],Tabelle2!$A$1:$B$5,2,FALSE())</f>
        <v>#VALUE!</v>
      </c>
      <c r="D336" s="3" t="e">
        <f aca="false">VLOOKUP(Table1[[#This Row],[Quantität meiner Beiträge (auch schriftlich) (50 %)]],Tabelle2!$A$8:$B$12,2,FALSE())</f>
        <v>#VALUE!</v>
      </c>
      <c r="E336" s="4" t="e">
        <f aca="false">D336*$E$1</f>
        <v>#VALUE!</v>
      </c>
      <c r="G336" s="4" t="n">
        <f aca="false">F336*$G$1</f>
        <v>0</v>
      </c>
      <c r="K336" s="26" t="n">
        <f aca="false">I336-J336</f>
        <v>0</v>
      </c>
      <c r="M336" s="22" t="str">
        <f aca="false">IF(L336-J336=0,"gar nicht",IF(L336-J336&lt;0,CONCATENATE("zu Ihren Ungunsten ",(L336-J336)," Pkt."),CONCATENATE("zu Ihren Gunsten ",ABS(L336-J336), " Pkt.")))</f>
        <v>gar nicht</v>
      </c>
    </row>
    <row r="337" customFormat="false" ht="15" hidden="false" customHeight="false" outlineLevel="0" collapsed="false">
      <c r="A337" s="1" t="n">
        <f aca="false">Rohdaten!E337</f>
        <v>0</v>
      </c>
      <c r="B337" s="3" t="e">
        <f aca="false">VLOOKUP(Table1[[#This Row],[Qualität meiner Beiträge (auch schriftlich) (50 %)]],Tabelle2!$A$1:$B$5,2,FALSE())</f>
        <v>#VALUE!</v>
      </c>
      <c r="D337" s="3" t="e">
        <f aca="false">VLOOKUP(Table1[[#This Row],[Quantität meiner Beiträge (auch schriftlich) (50 %)]],Tabelle2!$A$8:$B$12,2,FALSE())</f>
        <v>#VALUE!</v>
      </c>
      <c r="E337" s="4" t="e">
        <f aca="false">D337*$E$1</f>
        <v>#VALUE!</v>
      </c>
      <c r="G337" s="4" t="n">
        <f aca="false">F337*$G$1</f>
        <v>0</v>
      </c>
      <c r="K337" s="26" t="n">
        <f aca="false">I337-J337</f>
        <v>0</v>
      </c>
      <c r="M337" s="22" t="str">
        <f aca="false">IF(L337-J337=0,"gar nicht",IF(L337-J337&lt;0,CONCATENATE("zu Ihren Ungunsten ",(L337-J337)," Pkt."),CONCATENATE("zu Ihren Gunsten ",ABS(L337-J337), " Pkt.")))</f>
        <v>gar nicht</v>
      </c>
    </row>
    <row r="338" customFormat="false" ht="15" hidden="false" customHeight="false" outlineLevel="0" collapsed="false">
      <c r="A338" s="1" t="n">
        <f aca="false">Rohdaten!E338</f>
        <v>0</v>
      </c>
      <c r="B338" s="3" t="e">
        <f aca="false">VLOOKUP(Table1[[#This Row],[Qualität meiner Beiträge (auch schriftlich) (50 %)]],Tabelle2!$A$1:$B$5,2,FALSE())</f>
        <v>#VALUE!</v>
      </c>
      <c r="D338" s="3" t="e">
        <f aca="false">VLOOKUP(Table1[[#This Row],[Quantität meiner Beiträge (auch schriftlich) (50 %)]],Tabelle2!$A$8:$B$12,2,FALSE())</f>
        <v>#VALUE!</v>
      </c>
      <c r="E338" s="4" t="e">
        <f aca="false">D338*$E$1</f>
        <v>#VALUE!</v>
      </c>
      <c r="K338" s="26" t="n">
        <f aca="false">I338-J338</f>
        <v>0</v>
      </c>
      <c r="M338" s="22" t="str">
        <f aca="false">IF(L338-J338=0,"gar nicht",IF(L338-J338&lt;0,CONCATENATE("zu Ihren Ungunsten ",(L338-J338)," Pkt."),CONCATENATE("zu Ihren Gunsten ",ABS(L338-J338), " Pkt.")))</f>
        <v>gar nicht</v>
      </c>
    </row>
    <row r="339" customFormat="false" ht="15" hidden="false" customHeight="false" outlineLevel="0" collapsed="false">
      <c r="A339" s="1" t="n">
        <f aca="false">Rohdaten!E339</f>
        <v>0</v>
      </c>
      <c r="B339" s="3" t="e">
        <f aca="false">VLOOKUP(Table1[[#This Row],[Qualität meiner Beiträge (auch schriftlich) (50 %)]],Tabelle2!$A$1:$B$5,2,FALSE())</f>
        <v>#VALUE!</v>
      </c>
      <c r="D339" s="3" t="e">
        <f aca="false">VLOOKUP(Table1[[#This Row],[Quantität meiner Beiträge (auch schriftlich) (50 %)]],Tabelle2!$A$8:$B$12,2,FALSE())</f>
        <v>#VALUE!</v>
      </c>
      <c r="E339" s="4" t="e">
        <f aca="false">D339*$E$1</f>
        <v>#VALUE!</v>
      </c>
      <c r="M339" s="22" t="str">
        <f aca="false">IF(L339-J339=0,"gar nicht",IF(L339-J339&lt;0,CONCATENATE("zu Ihren Ungunsten ",(L339-J339)," Pkt."),CONCATENATE("zu Ihren Gunsten ",ABS(L339-J339), " Pkt.")))</f>
        <v>gar nicht</v>
      </c>
    </row>
    <row r="340" customFormat="false" ht="15" hidden="false" customHeight="false" outlineLevel="0" collapsed="false">
      <c r="A340" s="1" t="n">
        <f aca="false">Rohdaten!E340</f>
        <v>0</v>
      </c>
      <c r="D340" s="3" t="e">
        <f aca="false">VLOOKUP(Table1[[#This Row],[Quantität meiner Beiträge (auch schriftlich) (50 %)]],Tabelle2!$A$8:$B$12,2,FALSE())</f>
        <v>#VALUE!</v>
      </c>
      <c r="E340" s="4" t="e">
        <f aca="false">D340*$E$1</f>
        <v>#VALUE!</v>
      </c>
      <c r="M340" s="22" t="str">
        <f aca="false">IF(L340-J340=0,"gar nicht",IF(L340-J340&lt;0,CONCATENATE("zu Ihren Ungunsten ",(L340-J340)," Pkt."),CONCATENATE("zu Ihren Gunsten ",ABS(L340-J340), " Pkt.")))</f>
        <v>gar nicht</v>
      </c>
    </row>
    <row r="341" customFormat="false" ht="15" hidden="false" customHeight="false" outlineLevel="0" collapsed="false">
      <c r="A341" s="1" t="n">
        <f aca="false">Rohdaten!E341</f>
        <v>0</v>
      </c>
      <c r="D341" s="3" t="e">
        <f aca="false">VLOOKUP(Table1[[#This Row],[Quantität meiner Beiträge (auch schriftlich) (50 %)]],Tabelle2!$A$8:$B$12,2,FALSE())</f>
        <v>#VALUE!</v>
      </c>
      <c r="E341" s="4" t="e">
        <f aca="false">D341*$E$1</f>
        <v>#VALUE!</v>
      </c>
      <c r="M341" s="22" t="str">
        <f aca="false">IF(L341-J341=0,"gar nicht",IF(L341-J341&lt;0,CONCATENATE("zu Ihren Ungunsten ",(L341-J341)," Pkt."),CONCATENATE("zu Ihren Gunsten ",ABS(L341-J341), " Pkt.")))</f>
        <v>gar nicht</v>
      </c>
    </row>
    <row r="342" customFormat="false" ht="15" hidden="false" customHeight="false" outlineLevel="0" collapsed="false">
      <c r="A342" s="1" t="n">
        <f aca="false">Rohdaten!E342</f>
        <v>0</v>
      </c>
      <c r="D342" s="3" t="e">
        <f aca="false">VLOOKUP(Table1[[#This Row],[Quantität meiner Beiträge (auch schriftlich) (50 %)]],Tabelle2!$A$8:$B$12,2,FALSE())</f>
        <v>#VALUE!</v>
      </c>
      <c r="E342" s="4" t="e">
        <f aca="false">D342*$E$1</f>
        <v>#VALUE!</v>
      </c>
      <c r="M342" s="22" t="str">
        <f aca="false">IF(L342-J342=0,"gar nicht",IF(L342-J342&lt;0,CONCATENATE("zu Ihren Ungunsten ",(L342-J342)," Pkt."),CONCATENATE("zu Ihren Gunsten ",ABS(L342-J342), " Pkt.")))</f>
        <v>gar nicht</v>
      </c>
    </row>
    <row r="343" customFormat="false" ht="15" hidden="false" customHeight="false" outlineLevel="0" collapsed="false">
      <c r="A343" s="1" t="n">
        <f aca="false">Rohdaten!E343</f>
        <v>0</v>
      </c>
      <c r="D343" s="3" t="e">
        <f aca="false">VLOOKUP(Table1[[#This Row],[Quantität meiner Beiträge (auch schriftlich) (50 %)]],Tabelle2!$A$8:$B$12,2,FALSE())</f>
        <v>#VALUE!</v>
      </c>
      <c r="E343" s="4" t="e">
        <f aca="false">D343*$E$1</f>
        <v>#VALUE!</v>
      </c>
      <c r="M343" s="22" t="str">
        <f aca="false">IF(L343-J343=0,"gar nicht",IF(L343-J343&lt;0,CONCATENATE("zu Ihren Ungunsten ",(L343-J343)," Pkt."),CONCATENATE("zu Ihren Gunsten ",ABS(L343-J343), " Pkt.")))</f>
        <v>gar nicht</v>
      </c>
    </row>
    <row r="344" customFormat="false" ht="15" hidden="false" customHeight="false" outlineLevel="0" collapsed="false">
      <c r="A344" s="1" t="n">
        <f aca="false">Rohdaten!E344</f>
        <v>0</v>
      </c>
      <c r="D344" s="3" t="e">
        <f aca="false">VLOOKUP(Table1[[#This Row],[Quantität meiner Beiträge (auch schriftlich) (50 %)]],Tabelle2!$A$8:$B$12,2,FALSE())</f>
        <v>#VALUE!</v>
      </c>
      <c r="E344" s="4" t="e">
        <f aca="false">D344*$E$1</f>
        <v>#VALUE!</v>
      </c>
      <c r="M344" s="22" t="str">
        <f aca="false">IF(L344-J344=0,"gar nicht",IF(L344-J344&lt;0,CONCATENATE("zu Ihren Ungunsten ",(L344-J344)," Pkt."),CONCATENATE("zu Ihren Gunsten ",ABS(L344-J344), " Pkt.")))</f>
        <v>gar nicht</v>
      </c>
    </row>
    <row r="345" customFormat="false" ht="15" hidden="false" customHeight="false" outlineLevel="0" collapsed="false">
      <c r="A345" s="1" t="n">
        <f aca="false">Rohdaten!E345</f>
        <v>0</v>
      </c>
      <c r="M345" s="22" t="str">
        <f aca="false">IF(L345-J345=0,"gar nicht",IF(L345-J345&lt;0,CONCATENATE("zu Ihren Ungunsten ",(L345-J345)," Pkt."),CONCATENATE("zu Ihren Gunsten ",ABS(L345-J345), " Pkt.")))</f>
        <v>gar nicht</v>
      </c>
    </row>
    <row r="346" customFormat="false" ht="15" hidden="false" customHeight="false" outlineLevel="0" collapsed="false">
      <c r="A346" s="1" t="n">
        <f aca="false">Rohdaten!E346</f>
        <v>0</v>
      </c>
      <c r="M346" s="22" t="str">
        <f aca="false">IF(L346-J346=0,"gar nicht",IF(L346-J346&lt;0,CONCATENATE("zu Ihren Ungunsten ",(L346-J346)," Pkt."),CONCATENATE("zu Ihren Gunsten ",ABS(L346-J346), " Pkt.")))</f>
        <v>gar nicht</v>
      </c>
    </row>
    <row r="347" customFormat="false" ht="15" hidden="false" customHeight="false" outlineLevel="0" collapsed="false">
      <c r="A347" s="1" t="n">
        <f aca="false">Rohdaten!E347</f>
        <v>0</v>
      </c>
      <c r="M347" s="22" t="str">
        <f aca="false">IF(L347-J347=0,"gar nicht",IF(L347-J347&lt;0,CONCATENATE("zu Ihren Ungunsten ",(L347-J347)," Pkt."),CONCATENATE("zu Ihren Gunsten ",ABS(L347-J347), " Pkt.")))</f>
        <v>gar nicht</v>
      </c>
    </row>
  </sheetData>
  <conditionalFormatting sqref="K2:K205">
    <cfRule type="cellIs" priority="2" operator="greaterThan" aboveAverage="0" equalAverage="0" bottom="0" percent="0" rank="0" text="" dxfId="2">
      <formula>0</formula>
    </cfRule>
    <cfRule type="cellIs" priority="3" operator="lessThan" aboveAverage="0" equalAverage="0" bottom="0" percent="0" rank="0" text="" dxfId="3">
      <formula>0</formula>
    </cfRule>
    <cfRule type="cellIs" priority="4" operator="equal" aboveAverage="0" equalAverage="0" bottom="0" percent="0" rank="0" text="" dxfId="4">
      <formula>0</formula>
    </cfRule>
  </conditionalFormatting>
  <conditionalFormatting sqref="M2:M347">
    <cfRule type="cellIs" priority="5" operator="lessThan" aboveAverage="0" equalAverage="0" bottom="0" percent="0" rank="0" text="" dxfId="5">
      <formula>0</formula>
    </cfRule>
    <cfRule type="cellIs" priority="6" operator="greaterThan" aboveAverage="0" equalAverage="0" bottom="0" percent="0" rank="0" text="" dxfId="6">
      <formula>0</formula>
    </cfRule>
    <cfRule type="cellIs" priority="7" operator="equal" aboveAverage="0" equalAverage="0" bottom="0" percent="0" rank="0" text="" dxfId="7">
      <formula>0</formula>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10.58203125" defaultRowHeight="15" zeroHeight="false" outlineLevelRow="0" outlineLevelCol="0"/>
  <cols>
    <col collapsed="false" customWidth="true" hidden="false" outlineLevel="0" max="1" min="1" style="0" width="55.86"/>
  </cols>
  <sheetData>
    <row r="1" customFormat="false" ht="75" hidden="false" customHeight="false" outlineLevel="0" collapsed="false">
      <c r="A1" s="27" t="s">
        <v>40</v>
      </c>
      <c r="B1" s="0" t="n">
        <v>1</v>
      </c>
    </row>
    <row r="2" customFormat="false" ht="60" hidden="false" customHeight="false" outlineLevel="0" collapsed="false">
      <c r="A2" s="27" t="s">
        <v>11</v>
      </c>
      <c r="B2" s="0" t="n">
        <v>2</v>
      </c>
    </row>
    <row r="3" customFormat="false" ht="66.75" hidden="false" customHeight="true" outlineLevel="0" collapsed="false">
      <c r="A3" s="27" t="s">
        <v>44</v>
      </c>
      <c r="B3" s="0" t="n">
        <v>3</v>
      </c>
    </row>
    <row r="4" customFormat="false" ht="48.75" hidden="false" customHeight="true" outlineLevel="0" collapsed="false">
      <c r="A4" s="27" t="s">
        <v>147</v>
      </c>
      <c r="B4" s="0" t="n">
        <v>4</v>
      </c>
    </row>
    <row r="5" customFormat="false" ht="51.75" hidden="false" customHeight="true" outlineLevel="0" collapsed="false">
      <c r="A5" s="27" t="s">
        <v>177</v>
      </c>
      <c r="B5" s="0" t="n">
        <v>5</v>
      </c>
    </row>
    <row r="6" customFormat="false" ht="15" hidden="false" customHeight="false" outlineLevel="0" collapsed="false">
      <c r="A6" s="27"/>
    </row>
    <row r="7" customFormat="false" ht="15" hidden="false" customHeight="false" outlineLevel="0" collapsed="false">
      <c r="A7" s="27"/>
    </row>
    <row r="8" customFormat="false" ht="66" hidden="false" customHeight="true" outlineLevel="0" collapsed="false">
      <c r="A8" s="27" t="s">
        <v>26</v>
      </c>
      <c r="B8" s="0" t="n">
        <v>1</v>
      </c>
    </row>
    <row r="9" customFormat="false" ht="51.75" hidden="false" customHeight="true" outlineLevel="0" collapsed="false">
      <c r="A9" s="27" t="s">
        <v>19</v>
      </c>
      <c r="B9" s="0" t="n">
        <v>2</v>
      </c>
    </row>
    <row r="10" customFormat="false" ht="51" hidden="false" customHeight="true" outlineLevel="0" collapsed="false">
      <c r="A10" s="27" t="s">
        <v>12</v>
      </c>
      <c r="B10" s="0" t="n">
        <v>3</v>
      </c>
    </row>
    <row r="11" customFormat="false" ht="48" hidden="false" customHeight="true" outlineLevel="0" collapsed="false">
      <c r="A11" s="27" t="s">
        <v>35</v>
      </c>
      <c r="B11" s="0" t="n">
        <v>4</v>
      </c>
    </row>
    <row r="12" customFormat="false" ht="48" hidden="false" customHeight="true" outlineLevel="0" collapsed="false">
      <c r="A12" s="27" t="s">
        <v>139</v>
      </c>
      <c r="B12" s="0" t="n">
        <v>5</v>
      </c>
    </row>
    <row r="13" customFormat="false" ht="15" hidden="false" customHeight="false" outlineLevel="0" collapsed="false">
      <c r="A13" s="27"/>
    </row>
    <row r="14" customFormat="false" ht="15" hidden="false" customHeight="false" outlineLevel="0" collapsed="false">
      <c r="A14" s="27"/>
    </row>
    <row r="15" customFormat="false" ht="63.75" hidden="false" customHeight="true" outlineLevel="0" collapsed="false">
      <c r="A15" s="27" t="s">
        <v>31</v>
      </c>
      <c r="B15" s="0" t="n">
        <v>1</v>
      </c>
    </row>
    <row r="16" customFormat="false" ht="60" hidden="false" customHeight="false" outlineLevel="0" collapsed="false">
      <c r="A16" s="27" t="s">
        <v>20</v>
      </c>
      <c r="B16" s="0" t="n">
        <v>2</v>
      </c>
    </row>
    <row r="17" customFormat="false" ht="60" hidden="false" customHeight="false" outlineLevel="0" collapsed="false">
      <c r="A17" s="27" t="s">
        <v>13</v>
      </c>
      <c r="B17" s="0" t="n">
        <v>3</v>
      </c>
    </row>
    <row r="18" customFormat="false" ht="75" hidden="false" customHeight="false" outlineLevel="0" collapsed="false">
      <c r="A18" s="27" t="s">
        <v>178</v>
      </c>
      <c r="B18" s="0" t="n">
        <v>4</v>
      </c>
    </row>
    <row r="19" customFormat="false" ht="60" hidden="false" customHeight="false" outlineLevel="0" collapsed="false">
      <c r="A19" s="27" t="s">
        <v>179</v>
      </c>
      <c r="B19" s="0" t="n">
        <v>5</v>
      </c>
    </row>
    <row r="23" customFormat="false" ht="15" hidden="false" customHeight="false" outlineLevel="0" collapsed="false">
      <c r="A23" s="0" t="n">
        <v>0.7</v>
      </c>
      <c r="B23" s="0" t="n">
        <v>15</v>
      </c>
    </row>
    <row r="24" customFormat="false" ht="15" hidden="false" customHeight="false" outlineLevel="0" collapsed="false">
      <c r="A24" s="0" t="n">
        <v>1</v>
      </c>
      <c r="B24" s="0" t="n">
        <v>14</v>
      </c>
    </row>
    <row r="25" customFormat="false" ht="15" hidden="false" customHeight="false" outlineLevel="0" collapsed="false">
      <c r="A25" s="0" t="n">
        <v>1.3</v>
      </c>
      <c r="B25" s="0" t="n">
        <v>13</v>
      </c>
    </row>
    <row r="26" customFormat="false" ht="15" hidden="false" customHeight="false" outlineLevel="0" collapsed="false">
      <c r="A26" s="0" t="n">
        <v>1.7</v>
      </c>
      <c r="B26" s="0" t="n">
        <v>12</v>
      </c>
    </row>
    <row r="27" customFormat="false" ht="15" hidden="false" customHeight="false" outlineLevel="0" collapsed="false">
      <c r="A27" s="0" t="n">
        <v>2</v>
      </c>
      <c r="B27" s="0" t="n">
        <v>11</v>
      </c>
    </row>
    <row r="28" customFormat="false" ht="15" hidden="false" customHeight="false" outlineLevel="0" collapsed="false">
      <c r="A28" s="0" t="n">
        <v>2.3</v>
      </c>
      <c r="B28" s="0" t="n">
        <v>10</v>
      </c>
    </row>
    <row r="29" customFormat="false" ht="15" hidden="false" customHeight="false" outlineLevel="0" collapsed="false">
      <c r="A29" s="0" t="n">
        <v>2.7</v>
      </c>
      <c r="B29" s="0" t="n">
        <v>9</v>
      </c>
    </row>
    <row r="30" customFormat="false" ht="15" hidden="false" customHeight="false" outlineLevel="0" collapsed="false">
      <c r="A30" s="0" t="n">
        <v>3</v>
      </c>
      <c r="B30" s="0" t="n">
        <v>8</v>
      </c>
    </row>
    <row r="31" customFormat="false" ht="15" hidden="false" customHeight="false" outlineLevel="0" collapsed="false">
      <c r="A31" s="0" t="n">
        <v>3.3</v>
      </c>
      <c r="B31" s="0" t="n">
        <v>7</v>
      </c>
    </row>
    <row r="32" customFormat="false" ht="15" hidden="false" customHeight="false" outlineLevel="0" collapsed="false">
      <c r="A32" s="0" t="n">
        <v>3.7</v>
      </c>
      <c r="B32" s="0" t="n">
        <v>6</v>
      </c>
    </row>
    <row r="33" customFormat="false" ht="15" hidden="false" customHeight="false" outlineLevel="0" collapsed="false">
      <c r="A33" s="0" t="n">
        <v>4</v>
      </c>
      <c r="B33" s="0" t="n">
        <v>5</v>
      </c>
    </row>
    <row r="34" customFormat="false" ht="15" hidden="false" customHeight="false" outlineLevel="0" collapsed="false">
      <c r="A34" s="0" t="n">
        <v>4.3</v>
      </c>
      <c r="B34" s="0" t="n">
        <v>4</v>
      </c>
    </row>
    <row r="35" customFormat="false" ht="15" hidden="false" customHeight="false" outlineLevel="0" collapsed="false">
      <c r="A35" s="0" t="n">
        <v>4.7</v>
      </c>
      <c r="B35" s="0" t="n">
        <v>3</v>
      </c>
    </row>
    <row r="36" customFormat="false" ht="15" hidden="false" customHeight="false" outlineLevel="0" collapsed="false">
      <c r="A36" s="0" t="n">
        <v>5</v>
      </c>
      <c r="B36" s="0" t="n">
        <v>2</v>
      </c>
    </row>
    <row r="37" customFormat="false" ht="15" hidden="false" customHeight="false" outlineLevel="0" collapsed="false">
      <c r="A37" s="0" t="n">
        <v>5.3</v>
      </c>
      <c r="B37" s="0" t="n">
        <v>1</v>
      </c>
    </row>
    <row r="38" customFormat="false" ht="15" hidden="false" customHeight="false" outlineLevel="0" collapsed="false">
      <c r="A38" s="0" t="n">
        <v>0</v>
      </c>
      <c r="B38" s="0" t="n">
        <v>0</v>
      </c>
    </row>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FolderType xmlns="e5f5ff54-1dcb-489c-aeb0-36d697f590c4" xsi:nil="true"/>
    <Teachers xmlns="e5f5ff54-1dcb-489c-aeb0-36d697f590c4">
      <UserInfo>
        <DisplayName/>
        <AccountId xsi:nil="true"/>
        <AccountType/>
      </UserInfo>
    </Teachers>
    <TeamsChannelId xmlns="e5f5ff54-1dcb-489c-aeb0-36d697f590c4" xsi:nil="true"/>
    <CultureName xmlns="e5f5ff54-1dcb-489c-aeb0-36d697f590c4" xsi:nil="true"/>
    <Student_Groups xmlns="e5f5ff54-1dcb-489c-aeb0-36d697f590c4">
      <UserInfo>
        <DisplayName/>
        <AccountId xsi:nil="true"/>
        <AccountType/>
      </UserInfo>
    </Student_Groups>
    <Invited_Students xmlns="e5f5ff54-1dcb-489c-aeb0-36d697f590c4" xsi:nil="true"/>
    <Has_Teacher_Only_SectionGroup xmlns="e5f5ff54-1dcb-489c-aeb0-36d697f590c4" xsi:nil="true"/>
    <Owner xmlns="e5f5ff54-1dcb-489c-aeb0-36d697f590c4">
      <UserInfo>
        <DisplayName/>
        <AccountId xsi:nil="true"/>
        <AccountType/>
      </UserInfo>
    </Owner>
    <Distribution_Groups xmlns="e5f5ff54-1dcb-489c-aeb0-36d697f590c4" xsi:nil="true"/>
    <AppVersion xmlns="e5f5ff54-1dcb-489c-aeb0-36d697f590c4" xsi:nil="true"/>
    <Teams_Channel_Section_Location xmlns="e5f5ff54-1dcb-489c-aeb0-36d697f590c4" xsi:nil="true"/>
    <Math_Settings xmlns="e5f5ff54-1dcb-489c-aeb0-36d697f590c4" xsi:nil="true"/>
    <NotebookType xmlns="e5f5ff54-1dcb-489c-aeb0-36d697f590c4" xsi:nil="true"/>
    <LMS_Mappings xmlns="e5f5ff54-1dcb-489c-aeb0-36d697f590c4" xsi:nil="true"/>
    <Invited_Teachers xmlns="e5f5ff54-1dcb-489c-aeb0-36d697f590c4" xsi:nil="true"/>
    <IsNotebookLocked xmlns="e5f5ff54-1dcb-489c-aeb0-36d697f590c4" xsi:nil="true"/>
    <Is_Collaboration_Space_Locked xmlns="e5f5ff54-1dcb-489c-aeb0-36d697f590c4" xsi:nil="true"/>
    <Templates xmlns="e5f5ff54-1dcb-489c-aeb0-36d697f590c4" xsi:nil="true"/>
    <Self_Registration_Enabled xmlns="e5f5ff54-1dcb-489c-aeb0-36d697f590c4" xsi:nil="true"/>
    <Students xmlns="e5f5ff54-1dcb-489c-aeb0-36d697f590c4">
      <UserInfo>
        <DisplayName/>
        <AccountId xsi:nil="true"/>
        <AccountType/>
      </UserInfo>
    </Students>
    <DefaultSectionNames xmlns="e5f5ff54-1dcb-489c-aeb0-36d697f590c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6B329CFBBBA8724FADBD8337D11DB68F" ma:contentTypeVersion="34" ma:contentTypeDescription="Ein neues Dokument erstellen." ma:contentTypeScope="" ma:versionID="43b99c07843f88b531b246276e0f0d2a">
  <xsd:schema xmlns:xsd="http://www.w3.org/2001/XMLSchema" xmlns:xs="http://www.w3.org/2001/XMLSchema" xmlns:p="http://schemas.microsoft.com/office/2006/metadata/properties" xmlns:ns3="e5f5ff54-1dcb-489c-aeb0-36d697f590c4" xmlns:ns4="1de20f1f-ffb8-4008-bcaa-f806bd158439" targetNamespace="http://schemas.microsoft.com/office/2006/metadata/properties" ma:root="true" ma:fieldsID="7f6606788569f2613b70c8e300996784" ns3:_="" ns4:_="">
    <xsd:import namespace="e5f5ff54-1dcb-489c-aeb0-36d697f590c4"/>
    <xsd:import namespace="1de20f1f-ffb8-4008-bcaa-f806bd15843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element ref="ns3: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f5ff54-1dcb-489c-aeb0-36d697f590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de20f1f-ffb8-4008-bcaa-f806bd158439"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SharingHintHash" ma:index="12"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E2CBFD-F3EE-4A1F-AE94-6C021787BCC3}">
  <ds:schemaRefs>
    <ds:schemaRef ds:uri="http://purl.org/dc/elements/1.1/"/>
    <ds:schemaRef ds:uri="e5f5ff54-1dcb-489c-aeb0-36d697f590c4"/>
    <ds:schemaRef ds:uri="http://purl.org/dc/terms/"/>
    <ds:schemaRef ds:uri="http://purl.org/dc/dcmitype/"/>
    <ds:schemaRef ds:uri="http://schemas.microsoft.com/office/infopath/2007/PartnerControls"/>
    <ds:schemaRef ds:uri="http://schemas.microsoft.com/office/2006/metadata/properties"/>
    <ds:schemaRef ds:uri="http://schemas.microsoft.com/office/2006/documentManagement/types"/>
    <ds:schemaRef ds:uri="http://schemas.openxmlformats.org/package/2006/metadata/core-properties"/>
    <ds:schemaRef ds:uri="1de20f1f-ffb8-4008-bcaa-f806bd158439"/>
    <ds:schemaRef ds:uri="http://www.w3.org/XML/1998/namespace"/>
  </ds:schemaRefs>
</ds:datastoreItem>
</file>

<file path=customXml/itemProps2.xml><?xml version="1.0" encoding="utf-8"?>
<ds:datastoreItem xmlns:ds="http://schemas.openxmlformats.org/officeDocument/2006/customXml" ds:itemID="{6F5AAEA5-DBC4-46B6-AFC1-6BE8257B4422}">
  <ds:schemaRefs>
    <ds:schemaRef ds:uri="http://schemas.microsoft.com/sharepoint/v3/contenttype/forms"/>
  </ds:schemaRefs>
</ds:datastoreItem>
</file>

<file path=customXml/itemProps3.xml><?xml version="1.0" encoding="utf-8"?>
<ds:datastoreItem xmlns:ds="http://schemas.openxmlformats.org/officeDocument/2006/customXml" ds:itemID="{88374F2D-AFB1-45CF-8A06-61058E632E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f5ff54-1dcb-489c-aeb0-36d697f590c4"/>
    <ds:schemaRef ds:uri="1de20f1f-ffb8-4008-bcaa-f806bd1584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11</TotalTime>
  <Application>LibreOffice/7.3.4.2$Linux_X86_64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2021-05-07T16:57:55Z</dcterms:created>
  <dc:creator>Clausen, Dennis</dc:creator>
  <dc:description/>
  <dc:language>de-DE</dc:language>
  <cp:lastModifiedBy/>
  <dcterms:modified xsi:type="dcterms:W3CDTF">2022-06-11T11:59:54Z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0x0101006B329CFBBBA8724FADBD8337D11DB68F</vt:lpwstr>
  </property>
  <property fmtid="{D5CDD505-2E9C-101B-9397-08002B2CF9AE}" pid="3" name="MSIP_Label_f42aa342-8706-4288-bd11-ebb85995028c_Application">
    <vt:lpwstr>Microsoft Azure Information Protection</vt:lpwstr>
  </property>
  <property fmtid="{D5CDD505-2E9C-101B-9397-08002B2CF9AE}" pid="4" name="MSIP_Label_f42aa342-8706-4288-bd11-ebb85995028c_Enabled">
    <vt:lpwstr>True</vt:lpwstr>
  </property>
  <property fmtid="{D5CDD505-2E9C-101B-9397-08002B2CF9AE}" pid="5" name="MSIP_Label_f42aa342-8706-4288-bd11-ebb85995028c_Extended_MSFT_Method">
    <vt:lpwstr>Automatic</vt:lpwstr>
  </property>
  <property fmtid="{D5CDD505-2E9C-101B-9397-08002B2CF9AE}" pid="6" name="MSIP_Label_f42aa342-8706-4288-bd11-ebb85995028c_Name">
    <vt:lpwstr>General</vt:lpwstr>
  </property>
  <property fmtid="{D5CDD505-2E9C-101B-9397-08002B2CF9AE}" pid="7" name="MSIP_Label_f42aa342-8706-4288-bd11-ebb85995028c_Owner">
    <vt:lpwstr>qinzen@microsoft.com</vt:lpwstr>
  </property>
  <property fmtid="{D5CDD505-2E9C-101B-9397-08002B2CF9AE}" pid="8" name="MSIP_Label_f42aa342-8706-4288-bd11-ebb85995028c_SetDate">
    <vt:lpwstr>2018-05-23T11:41:12.6969027Z</vt:lpwstr>
  </property>
  <property fmtid="{D5CDD505-2E9C-101B-9397-08002B2CF9AE}" pid="9" name="MSIP_Label_f42aa342-8706-4288-bd11-ebb85995028c_SiteId">
    <vt:lpwstr>72f988bf-86f1-41af-91ab-2d7cd011db47</vt:lpwstr>
  </property>
  <property fmtid="{D5CDD505-2E9C-101B-9397-08002B2CF9AE}" pid="10" name="Sensitivity">
    <vt:lpwstr>General</vt:lpwstr>
  </property>
</Properties>
</file>