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rechnung" sheetId="1" state="visible" r:id="rId3"/>
    <sheet name="Unterrichtsbeteiligung" sheetId="2" state="visible" r:id="rId4"/>
    <sheet name="Klausur1" sheetId="3" state="visible" r:id="rId5"/>
    <sheet name="Klausur1Schlüssel" sheetId="4" state="visible" r:id="rId6"/>
    <sheet name="Schlüssel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<sst xmlns="http://schemas.openxmlformats.org/spreadsheetml/2006/main" count="70" uniqueCount="63">
  <si>
    <t xml:space="preserve">Vorname</t>
  </si>
  <si>
    <t xml:space="preserve">Name</t>
  </si>
  <si>
    <t xml:space="preserve">Unterrichtsbe-teiligung</t>
  </si>
  <si>
    <t xml:space="preserve">Klausur 1</t>
  </si>
  <si>
    <t xml:space="preserve">Klausur 2</t>
  </si>
  <si>
    <t xml:space="preserve">Note 1. Hj.</t>
  </si>
  <si>
    <t xml:space="preserve">Gewichtung</t>
  </si>
  <si>
    <t xml:space="preserve">Gesamtnote</t>
  </si>
  <si>
    <t xml:space="preserve">mit Zusatzleistungen</t>
  </si>
  <si>
    <t xml:space="preserve">In Notenskala</t>
  </si>
  <si>
    <t xml:space="preserve">In Punkten</t>
  </si>
  <si>
    <t xml:space="preserve">Ggf. Zusatzleistung 1</t>
  </si>
  <si>
    <t xml:space="preserve">%</t>
  </si>
  <si>
    <t xml:space="preserve">Ggf. Zusatzleistung 2</t>
  </si>
  <si>
    <t xml:space="preserve">Ggf. Zusatzleistung 3</t>
  </si>
  <si>
    <t xml:space="preserve">mdl.</t>
  </si>
  <si>
    <t xml:space="preserve">schrift.</t>
  </si>
  <si>
    <t xml:space="preserve">Ahmed</t>
  </si>
  <si>
    <t xml:space="preserve">Yasin</t>
  </si>
  <si>
    <t xml:space="preserve">Unterrichtsbeteiligung: </t>
  </si>
  <si>
    <t xml:space="preserve">Alexander</t>
  </si>
  <si>
    <t xml:space="preserve">Schmidt</t>
  </si>
  <si>
    <t xml:space="preserve">Schriftliche Leistungen: </t>
  </si>
  <si>
    <t xml:space="preserve">Amer</t>
  </si>
  <si>
    <t xml:space="preserve">Shaadouh</t>
  </si>
  <si>
    <t xml:space="preserve">Klausur 1:      </t>
  </si>
  <si>
    <t xml:space="preserve">Benjamin</t>
  </si>
  <si>
    <t xml:space="preserve">Fischer</t>
  </si>
  <si>
    <t xml:space="preserve">Klausur 2:      </t>
  </si>
  <si>
    <t xml:space="preserve">Bosse</t>
  </si>
  <si>
    <t xml:space="preserve">Lüth</t>
  </si>
  <si>
    <t xml:space="preserve">Hendrik</t>
  </si>
  <si>
    <t xml:space="preserve">Mallon</t>
  </si>
  <si>
    <t xml:space="preserve">Gesamt: </t>
  </si>
  <si>
    <t xml:space="preserve">Jakob</t>
  </si>
  <si>
    <t xml:space="preserve">Hartung</t>
  </si>
  <si>
    <t xml:space="preserve">Leif</t>
  </si>
  <si>
    <t xml:space="preserve">Piontek</t>
  </si>
  <si>
    <t xml:space="preserve">Morten</t>
  </si>
  <si>
    <t xml:space="preserve">Punkte oder Notenwerte?</t>
  </si>
  <si>
    <t xml:space="preserve">Pascal</t>
  </si>
  <si>
    <t xml:space="preserve">Lensch</t>
  </si>
  <si>
    <t xml:space="preserve">(P oder N)</t>
  </si>
  <si>
    <t xml:space="preserve">P</t>
  </si>
  <si>
    <t xml:space="preserve">Sebastian</t>
  </si>
  <si>
    <t xml:space="preserve">Kuckluck</t>
  </si>
  <si>
    <t xml:space="preserve">Aktueller Stand</t>
  </si>
  <si>
    <t xml:space="preserve">Datumsliste</t>
  </si>
  <si>
    <t xml:space="preserve">Punkteliste</t>
  </si>
  <si>
    <t xml:space="preserve">Finale Note</t>
  </si>
  <si>
    <t xml:space="preserve">Note als Zahl</t>
  </si>
  <si>
    <t xml:space="preserve">Note als Skala</t>
  </si>
  <si>
    <t xml:space="preserve">Punkte</t>
  </si>
  <si>
    <t xml:space="preserve">1+</t>
  </si>
  <si>
    <t xml:space="preserve">1-</t>
  </si>
  <si>
    <t xml:space="preserve">2+</t>
  </si>
  <si>
    <t xml:space="preserve">2-</t>
  </si>
  <si>
    <t xml:space="preserve">3+</t>
  </si>
  <si>
    <t xml:space="preserve">3-</t>
  </si>
  <si>
    <t xml:space="preserve">4+</t>
  </si>
  <si>
    <t xml:space="preserve">4-</t>
  </si>
  <si>
    <t xml:space="preserve">5+</t>
  </si>
  <si>
    <t xml:space="preserve">5-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</si>
</sst>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\ %"/>
    <numFmt numFmtId="167" formatCode="dd/mm/yyyy"/>
  </numFmts>
  <fonts count="13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4"/>
      <color theme="1"/>
      <name val="Calibri"/>
      <family val="2"/>
      <charset val="1"/>
    </font>
    <font>
      <i val="true"/>
      <sz val="14"/>
      <color theme="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4" tint="0.7999"/>
        <bgColor rgb="FFD6DCE5"/>
      </patternFill>
    </fill>
    <fill>
      <patternFill patternType="solid">
        <fgColor theme="5" tint="0.7999"/>
        <bgColor rgb="FFFFF2CC"/>
      </patternFill>
    </fill>
    <fill>
      <patternFill patternType="solid">
        <fgColor theme="9" tint="0.7999"/>
        <bgColor rgb="FFEDEDED"/>
      </patternFill>
    </fill>
    <fill>
      <patternFill patternType="solid">
        <fgColor theme="3" tint="0.7999"/>
        <bgColor rgb="FFDAE3F3"/>
      </patternFill>
    </fill>
    <fill>
      <patternFill patternType="solid">
        <fgColor theme="6" tint="0.7999"/>
        <bgColor rgb="FFF2F2F2"/>
      </patternFill>
    </fill>
    <fill>
      <patternFill patternType="solid">
        <fgColor theme="4"/>
        <bgColor rgb="FF44546A"/>
      </patternFill>
    </fill>
    <fill>
      <patternFill patternType="solid">
        <fgColor theme="5"/>
        <bgColor rgb="FFFF8080"/>
      </patternFill>
    </fill>
    <fill>
      <patternFill patternType="solid">
        <fgColor theme="9"/>
        <bgColor rgb="FF808080"/>
      </patternFill>
    </fill>
    <fill>
      <patternFill patternType="solid">
        <fgColor theme="0" tint="-0.25"/>
        <bgColor rgb="FFA5A5A5"/>
      </patternFill>
    </fill>
    <fill>
      <patternFill patternType="solid">
        <fgColor theme="3"/>
        <bgColor rgb="FF333399"/>
      </patternFill>
    </fill>
    <fill>
      <patternFill patternType="solid">
        <fgColor theme="6"/>
        <bgColor rgb="FFBFBFBF"/>
      </patternFill>
    </fill>
    <fill>
      <patternFill patternType="solid">
        <fgColor theme="7" tint="0.5999"/>
        <bgColor rgb="FFFFF2CC"/>
      </patternFill>
    </fill>
    <fill>
      <patternFill patternType="solid">
        <fgColor theme="0" tint="-0.05"/>
        <bgColor rgb="FFEDEDED"/>
      </patternFill>
    </fill>
    <fill>
      <patternFill patternType="solid">
        <fgColor theme="7" tint="0.7999"/>
        <bgColor rgb="FFFBE5D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E699"/>
      <rgbColor rgb="FF99CCFF"/>
      <rgbColor rgb="FFFF99CC"/>
      <rgbColor rgb="FFCC99FF"/>
      <rgbColor rgb="FFFBE5D6"/>
      <rgbColor rgb="FF4472C4"/>
      <rgbColor rgb="FF33CCCC"/>
      <rgbColor rgb="FF70AD47"/>
      <rgbColor rgb="FFFFCC00"/>
      <rgbColor rgb="FFFF9900"/>
      <rgbColor rgb="FFED7D31"/>
      <rgbColor rgb="FF44546A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L5" activePane="bottomLeft" state="frozen"/>
      <selection pane="topLeft" activeCell="A1" activeCellId="0" sqref="A1"/>
      <selection pane="bottomLeft" activeCell="C37" activeCellId="0" sqref="C37"/>
    </sheetView>
  </sheetViews>
  <sheetFormatPr defaultColWidth="10.78125" defaultRowHeight="14.25" zeroHeight="false" outlineLevelRow="0" outlineLevelCol="2"/>
  <cols>
    <col collapsed="false" customWidth="true" hidden="false" outlineLevel="0" max="1" min="1" style="0" width="18.11"/>
    <col collapsed="false" customWidth="true" hidden="false" outlineLevel="0" max="2" min="2" style="0" width="27"/>
    <col collapsed="false" customWidth="true" hidden="true" outlineLevel="1" max="3" min="3" style="1" width="13.33"/>
    <col collapsed="false" customWidth="false" hidden="true" outlineLevel="1" max="4" min="4" style="2" width="10.78"/>
    <col collapsed="false" customWidth="false" hidden="true" outlineLevel="1" max="5" min="5" style="3" width="10.78"/>
    <col collapsed="false" customWidth="false" hidden="true" outlineLevel="2" max="6" min="6" style="3" width="10.78"/>
    <col collapsed="true" customWidth="true" hidden="true" outlineLevel="1" max="7" min="7" style="4" width="22.22"/>
    <col collapsed="false" customWidth="true" hidden="true" outlineLevel="1" max="8" min="8" style="5" width="8.89"/>
    <col collapsed="false" customWidth="false" hidden="true" outlineLevel="1" max="9" min="9" style="6" width="10.78"/>
    <col collapsed="false" customWidth="true" hidden="true" outlineLevel="1" max="10" min="10" style="6" width="16.78"/>
    <col collapsed="false" customWidth="false" hidden="true" outlineLevel="1" max="11" min="11" style="7" width="10.78"/>
    <col collapsed="false" customWidth="true" hidden="false" outlineLevel="0" max="12" min="12" style="5" width="11.55"/>
    <col collapsed="false" customWidth="true" hidden="false" outlineLevel="0" max="13" min="13" style="8" width="17.89"/>
    <col collapsed="false" customWidth="true" hidden="false" outlineLevel="0" max="14" min="14" style="8" width="7.11"/>
    <col collapsed="false" customWidth="true" hidden="false" outlineLevel="0" max="15" min="15" style="8" width="17.89"/>
    <col collapsed="false" customWidth="true" hidden="false" outlineLevel="0" max="16" min="16" style="8" width="6.67"/>
    <col collapsed="false" customWidth="true" hidden="false" outlineLevel="0" max="17" min="17" style="8" width="17.89"/>
    <col collapsed="false" customWidth="true" hidden="false" outlineLevel="0" max="18" min="18" style="8" width="6.67"/>
    <col collapsed="false" customWidth="false" hidden="true" outlineLevel="0" max="21" min="19" style="0" width="10.78"/>
    <col collapsed="false" customWidth="true" hidden="true" outlineLevel="0" max="25" min="24" style="0" width="10.16"/>
  </cols>
  <sheetData>
    <row r="1" s="9" customFormat="true" ht="34.5" hidden="false" customHeight="true" outlineLevel="0" collapsed="false">
      <c r="A1" s="9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6" t="s">
        <v>11</v>
      </c>
      <c r="N1" s="16" t="s">
        <v>12</v>
      </c>
      <c r="O1" s="16" t="s">
        <v>13</v>
      </c>
      <c r="P1" s="16" t="s">
        <v>12</v>
      </c>
      <c r="Q1" s="16" t="s">
        <v>14</v>
      </c>
      <c r="R1" s="16" t="s">
        <v>12</v>
      </c>
      <c r="X1" s="9" t="s">
        <v>15</v>
      </c>
      <c r="Y1" s="9" t="s">
        <v>16</v>
      </c>
    </row>
    <row r="2" s="17" customFormat="true" ht="14.25" hidden="false" customHeight="false" outlineLevel="0" collapsed="false">
      <c r="A2" s="17" t="s">
        <v>17</v>
      </c>
      <c r="B2" s="17" t="s">
        <v>18</v>
      </c>
      <c r="C2" s="18" t="n">
        <f aca="false">Unterrichtsbeteiligung!Y2</f>
        <v>10.5</v>
      </c>
      <c r="D2" s="19" t="n">
        <v>8</v>
      </c>
      <c r="E2" s="20"/>
      <c r="F2" s="21"/>
      <c r="G2" s="22" t="s">
        <v>19</v>
      </c>
      <c r="H2" s="23" t="n">
        <v>0.6</v>
      </c>
      <c r="I2" s="24" t="n">
        <f aca="false">IFERROR((C2*$H$2)+((D2*$H$4)+(E2*$H$5))*$H$3,"")</f>
        <v>9.5</v>
      </c>
      <c r="J2" s="24" t="n">
        <f aca="false">IF(AND(M2="",O2="",Q2=""), I2, (I2*(100%- (S2+T2+U2)))+(M2*S2+O2*T2+Q2*U2))</f>
        <v>9.5</v>
      </c>
      <c r="K2" s="25" t="str">
        <f aca="false">IF($H$11="N",VLOOKUP(I2,Schlüssel!$A$2:$B$17,2,TRUE()),"")</f>
        <v/>
      </c>
      <c r="L2" s="26" t="n">
        <f aca="false">IFERROR(IF(F2="",IF($H$11="P",ROUND(J2,0),""),IF($H$11="P",ROUND(J2*60%+F2*40%,0),"")),"")</f>
        <v>10</v>
      </c>
      <c r="M2" s="27"/>
      <c r="N2" s="28"/>
      <c r="O2" s="27"/>
      <c r="P2" s="28"/>
      <c r="Q2" s="27"/>
      <c r="R2" s="27"/>
      <c r="S2" s="29" t="n">
        <f aca="false">IF(M2&gt;$C2,N2,0%)</f>
        <v>0</v>
      </c>
      <c r="T2" s="29" t="n">
        <f aca="false">IF(O2&gt;$C2,P2,0%)</f>
        <v>0</v>
      </c>
      <c r="U2" s="29" t="n">
        <f aca="false">IF(Q2&gt;$C2,R2,0%)</f>
        <v>0</v>
      </c>
      <c r="X2" s="30" t="n">
        <f aca="false">$H$2</f>
        <v>0.6</v>
      </c>
      <c r="Y2" s="30" t="n">
        <f aca="false">$H$3</f>
        <v>0.4</v>
      </c>
    </row>
    <row r="3" s="35" customFormat="true" ht="14.25" hidden="false" customHeight="false" outlineLevel="0" collapsed="false">
      <c r="A3" s="17" t="s">
        <v>20</v>
      </c>
      <c r="B3" s="17" t="s">
        <v>21</v>
      </c>
      <c r="C3" s="18" t="str">
        <f aca="false">Unterrichtsbeteiligung!Y3</f>
        <v>n / a</v>
      </c>
      <c r="D3" s="19" t="n">
        <f aca="false">Klausur1!N3</f>
        <v>0</v>
      </c>
      <c r="E3" s="31"/>
      <c r="F3" s="32"/>
      <c r="G3" s="33" t="s">
        <v>22</v>
      </c>
      <c r="H3" s="34" t="n">
        <f aca="false">100%-H2</f>
        <v>0.4</v>
      </c>
      <c r="I3" s="24" t="str">
        <f aca="false">IFERROR((C3*$H$2)+((D3*$H$4)+(E3*$H$5))*$H$3,"")</f>
        <v/>
      </c>
      <c r="J3" s="24" t="str">
        <f aca="false">IF(AND(M3="",O3="",Q3=""), I3, (I3*(100%- (S3+T3+U3)))+(M3*S3+O3*T3+Q3*U3))</f>
        <v/>
      </c>
      <c r="K3" s="25" t="str">
        <f aca="false">IF($H$11="N",VLOOKUP(I3,Schlüssel!$A$2:$B$17,2,TRUE()),"")</f>
        <v/>
      </c>
      <c r="L3" s="26" t="str">
        <f aca="false">IFERROR(IF(F3="",IF($H$11="P",ROUND(J3,0),""),IF($H$11="P",ROUND(J3*60%+F3*40%,0),"")),"")</f>
        <v/>
      </c>
      <c r="M3" s="27"/>
      <c r="N3" s="28"/>
      <c r="O3" s="27"/>
      <c r="P3" s="28"/>
      <c r="Q3" s="27"/>
      <c r="R3" s="27"/>
      <c r="S3" s="29" t="n">
        <f aca="false">IF(M3&gt;$C3,N3,0%)</f>
        <v>0</v>
      </c>
      <c r="T3" s="29" t="n">
        <f aca="false">IF(O3&gt;$C3,P3,0%)</f>
        <v>0</v>
      </c>
      <c r="U3" s="29" t="n">
        <f aca="false">IF(Q3&gt;$C3,R3,0%)</f>
        <v>0</v>
      </c>
      <c r="X3" s="30" t="n">
        <f aca="false">$H$2</f>
        <v>0.6</v>
      </c>
      <c r="Y3" s="30" t="n">
        <f aca="false">$H$3</f>
        <v>0.4</v>
      </c>
    </row>
    <row r="4" s="35" customFormat="true" ht="14.25" hidden="false" customHeight="false" outlineLevel="0" collapsed="false">
      <c r="A4" s="17" t="s">
        <v>23</v>
      </c>
      <c r="B4" s="17" t="s">
        <v>24</v>
      </c>
      <c r="C4" s="18" t="n">
        <f aca="false">Unterrichtsbeteiligung!Y4</f>
        <v>10</v>
      </c>
      <c r="D4" s="36" t="n">
        <f aca="false">Klausur1!N4</f>
        <v>0</v>
      </c>
      <c r="E4" s="31"/>
      <c r="F4" s="32"/>
      <c r="G4" s="33" t="s">
        <v>25</v>
      </c>
      <c r="H4" s="37" t="n">
        <v>1</v>
      </c>
      <c r="I4" s="24" t="n">
        <f aca="false">IFERROR((C4*$H$2)+((D4*$H$4)+(E4*$H$5))*$H$3,"")</f>
        <v>6</v>
      </c>
      <c r="J4" s="24" t="n">
        <f aca="false">IF(AND(M4="",O4="",Q4=""), I4, (I4*(100%- (S4+T4+U4)))+(M4*S4+O4*T4+Q4*U4))</f>
        <v>6</v>
      </c>
      <c r="K4" s="25" t="str">
        <f aca="false">IF($H$11="N",VLOOKUP(I4,Schlüssel!$A$2:$B$17,2,TRUE()),"")</f>
        <v/>
      </c>
      <c r="L4" s="26" t="n">
        <f aca="false">IFERROR(IF(F4="",IF($H$11="P",ROUND(J4,0),""),IF($H$11="P",ROUND(J4*60%+F4*40%,0),"")),"")</f>
        <v>6</v>
      </c>
      <c r="M4" s="27"/>
      <c r="N4" s="28"/>
      <c r="O4" s="27"/>
      <c r="P4" s="28"/>
      <c r="Q4" s="27"/>
      <c r="R4" s="27"/>
      <c r="S4" s="29" t="n">
        <f aca="false">IF(M4&gt;$C4,N4,0%)</f>
        <v>0</v>
      </c>
      <c r="T4" s="29" t="n">
        <f aca="false">IF(O4&gt;$C4,P4,0%)</f>
        <v>0</v>
      </c>
      <c r="U4" s="29" t="n">
        <f aca="false">IF(Q4&gt;$C4,R4,0%)</f>
        <v>0</v>
      </c>
      <c r="X4" s="30" t="n">
        <f aca="false">$H$2</f>
        <v>0.6</v>
      </c>
      <c r="Y4" s="30" t="n">
        <f aca="false">$H$3</f>
        <v>0.4</v>
      </c>
    </row>
    <row r="5" s="35" customFormat="true" ht="14.25" hidden="false" customHeight="false" outlineLevel="0" collapsed="false">
      <c r="A5" s="17" t="s">
        <v>26</v>
      </c>
      <c r="B5" s="17" t="s">
        <v>27</v>
      </c>
      <c r="C5" s="18" t="n">
        <f aca="false">Unterrichtsbeteiligung!Y5</f>
        <v>10.5</v>
      </c>
      <c r="D5" s="38" t="n">
        <v>10</v>
      </c>
      <c r="E5" s="31"/>
      <c r="F5" s="32"/>
      <c r="G5" s="33" t="s">
        <v>28</v>
      </c>
      <c r="H5" s="39" t="n">
        <f aca="false">100%-H4</f>
        <v>0</v>
      </c>
      <c r="I5" s="24" t="n">
        <f aca="false">IFERROR((C5*$H$2)+((D5*$H$4)+(E5*$H$5))*$H$3,"")</f>
        <v>10.3</v>
      </c>
      <c r="J5" s="24" t="n">
        <f aca="false">IF(AND(M5="",O5="",Q5=""), I5, (I5*(100%- (S5+T5+U5)))+(M5*S5+O5*T5+Q5*U5))</f>
        <v>10.3</v>
      </c>
      <c r="K5" s="25" t="str">
        <f aca="false">IF($H$11="N",VLOOKUP(I5,Schlüssel!$A$2:$B$17,2,TRUE()),"")</f>
        <v/>
      </c>
      <c r="L5" s="26" t="n">
        <f aca="false">IFERROR(IF(F5="",IF($H$11="P",ROUND(J5,0),""),IF($H$11="P",ROUND(J5*60%+F5*40%,0),"")),"")</f>
        <v>10</v>
      </c>
      <c r="M5" s="27"/>
      <c r="N5" s="28"/>
      <c r="O5" s="27"/>
      <c r="P5" s="28"/>
      <c r="Q5" s="27"/>
      <c r="R5" s="27"/>
      <c r="S5" s="29" t="n">
        <f aca="false">IF(M5&gt;$C5,N5,0%)</f>
        <v>0</v>
      </c>
      <c r="T5" s="29" t="n">
        <f aca="false">IF(O5&gt;$C5,P5,0%)</f>
        <v>0</v>
      </c>
      <c r="U5" s="29" t="n">
        <f aca="false">IF(Q5&gt;$C5,R5,0%)</f>
        <v>0</v>
      </c>
      <c r="X5" s="30" t="n">
        <f aca="false">$H$2</f>
        <v>0.6</v>
      </c>
      <c r="Y5" s="30" t="n">
        <f aca="false">$H$3</f>
        <v>0.4</v>
      </c>
    </row>
    <row r="6" s="35" customFormat="true" ht="14.25" hidden="false" customHeight="false" outlineLevel="0" collapsed="false">
      <c r="A6" s="17" t="s">
        <v>29</v>
      </c>
      <c r="B6" s="17" t="s">
        <v>30</v>
      </c>
      <c r="C6" s="18" t="n">
        <f aca="false">Unterrichtsbeteiligung!Y6</f>
        <v>13.6666666666667</v>
      </c>
      <c r="D6" s="19" t="n">
        <v>12</v>
      </c>
      <c r="E6" s="31"/>
      <c r="F6" s="32"/>
      <c r="G6" s="40"/>
      <c r="H6" s="41"/>
      <c r="I6" s="24" t="n">
        <f aca="false">IFERROR((C6*$H$2)+((D6*$H$4)+(E6*$H$5))*$H$3,"")</f>
        <v>13</v>
      </c>
      <c r="J6" s="24" t="n">
        <f aca="false">IF(AND(M6="",O6="",Q6=""), I6, (I6*(100%- (S6+T6+U6)))+(M6*S6+O6*T6+Q6*U6))</f>
        <v>13</v>
      </c>
      <c r="K6" s="25" t="str">
        <f aca="false">IF($H$11="N",VLOOKUP(I6,Schlüssel!$A$2:$B$17,2,TRUE()),"")</f>
        <v/>
      </c>
      <c r="L6" s="26" t="n">
        <f aca="false">IFERROR(IF(F6="",IF($H$11="P",ROUND(J6,0),""),IF($H$11="P",ROUND(J6*60%+F6*40%,0),"")),"")</f>
        <v>13</v>
      </c>
      <c r="M6" s="27"/>
      <c r="N6" s="28"/>
      <c r="O6" s="27"/>
      <c r="P6" s="28"/>
      <c r="Q6" s="27"/>
      <c r="R6" s="27"/>
      <c r="S6" s="29" t="n">
        <f aca="false">IF(M6&gt;$C6,N6,0%)</f>
        <v>0</v>
      </c>
      <c r="T6" s="29" t="n">
        <f aca="false">IF(O6&gt;$C6,P6,0%)</f>
        <v>0</v>
      </c>
      <c r="U6" s="29" t="n">
        <f aca="false">IF(Q6&gt;$C6,R6,0%)</f>
        <v>0</v>
      </c>
      <c r="X6" s="30" t="n">
        <f aca="false">$H$2</f>
        <v>0.6</v>
      </c>
      <c r="Y6" s="30" t="n">
        <f aca="false">$H$3</f>
        <v>0.4</v>
      </c>
    </row>
    <row r="7" s="35" customFormat="true" ht="16.15" hidden="false" customHeight="false" outlineLevel="0" collapsed="false">
      <c r="A7" s="17" t="s">
        <v>31</v>
      </c>
      <c r="B7" s="17" t="s">
        <v>32</v>
      </c>
      <c r="C7" s="18" t="n">
        <f aca="false">Unterrichtsbeteiligung!Y7</f>
        <v>12.3333333333333</v>
      </c>
      <c r="D7" s="38" t="n">
        <v>10</v>
      </c>
      <c r="E7" s="31"/>
      <c r="F7" s="32"/>
      <c r="G7" s="42" t="s">
        <v>33</v>
      </c>
      <c r="H7" s="34" t="n">
        <f aca="false">H2+H3</f>
        <v>1</v>
      </c>
      <c r="I7" s="24" t="n">
        <f aca="false">IFERROR((C7*$H$2)+((D7*$H$4)+(E7*$H$5))*$H$3,"")</f>
        <v>11.4</v>
      </c>
      <c r="J7" s="24" t="n">
        <f aca="false">IF(AND(M7="",O7="",Q7=""), I7, (I7*(100%- (S7+T7+U7)))+(M7*S7+O7*T7+Q7*U7))</f>
        <v>11.4</v>
      </c>
      <c r="K7" s="25" t="str">
        <f aca="false">IF($H$11="N",VLOOKUP(I7,Schlüssel!$A$2:$B$17,2,TRUE()),"")</f>
        <v/>
      </c>
      <c r="L7" s="26" t="n">
        <f aca="false">IFERROR(IF(F7="",IF($H$11="P",ROUND(J7,0),""),IF($H$11="P",ROUND(J7*60%+F7*40%,0),"")),"")</f>
        <v>11</v>
      </c>
      <c r="M7" s="27"/>
      <c r="N7" s="28"/>
      <c r="O7" s="27"/>
      <c r="P7" s="28"/>
      <c r="Q7" s="27"/>
      <c r="R7" s="27"/>
      <c r="S7" s="29" t="n">
        <f aca="false">IF(M7&gt;$C7,N7,0%)</f>
        <v>0</v>
      </c>
      <c r="T7" s="29" t="n">
        <f aca="false">IF(O7&gt;$C7,P7,0%)</f>
        <v>0</v>
      </c>
      <c r="U7" s="29" t="n">
        <f aca="false">IF(Q7&gt;$C7,R7,0%)</f>
        <v>0</v>
      </c>
      <c r="X7" s="30" t="n">
        <f aca="false">$H$2</f>
        <v>0.6</v>
      </c>
      <c r="Y7" s="30" t="n">
        <f aca="false">$H$3</f>
        <v>0.4</v>
      </c>
    </row>
    <row r="8" s="35" customFormat="true" ht="14.25" hidden="false" customHeight="false" outlineLevel="0" collapsed="false">
      <c r="A8" s="17" t="s">
        <v>34</v>
      </c>
      <c r="B8" s="17" t="s">
        <v>35</v>
      </c>
      <c r="C8" s="18" t="n">
        <f aca="false">Unterrichtsbeteiligung!Y8</f>
        <v>11</v>
      </c>
      <c r="D8" s="19" t="n">
        <v>14</v>
      </c>
      <c r="E8" s="31"/>
      <c r="F8" s="32"/>
      <c r="G8" s="40"/>
      <c r="H8" s="41"/>
      <c r="I8" s="24" t="n">
        <f aca="false">IFERROR((C8*$H$2)+((D8*$H$4)+(E8*$H$5))*$H$3,"")</f>
        <v>12.2</v>
      </c>
      <c r="J8" s="24" t="n">
        <f aca="false">IF(AND(M8="",O8="",Q8=""), I8, (I8*(100%- (S8+T8+U8)))+(M8*S8+O8*T8+Q8*U8))</f>
        <v>12.2</v>
      </c>
      <c r="K8" s="25" t="str">
        <f aca="false">IF($H$11="N",VLOOKUP(I8,Schlüssel!$A$2:$B$17,2,TRUE()),"")</f>
        <v/>
      </c>
      <c r="L8" s="26" t="n">
        <f aca="false">IFERROR(IF(F8="",IF($H$11="P",ROUND(J8,0),""),IF($H$11="P",ROUND(J8*60%+F8*40%,0),"")),"")</f>
        <v>12</v>
      </c>
      <c r="M8" s="27"/>
      <c r="N8" s="28"/>
      <c r="O8" s="27"/>
      <c r="P8" s="28"/>
      <c r="Q8" s="27"/>
      <c r="R8" s="27"/>
      <c r="S8" s="29" t="n">
        <f aca="false">IF(M8&gt;$C8,N8,0%)</f>
        <v>0</v>
      </c>
      <c r="T8" s="29" t="n">
        <f aca="false">IF(O8&gt;$C8,P8,0%)</f>
        <v>0</v>
      </c>
      <c r="U8" s="29" t="n">
        <f aca="false">IF(Q8&gt;$C8,R8,0%)</f>
        <v>0</v>
      </c>
      <c r="X8" s="30" t="n">
        <f aca="false">$H$2</f>
        <v>0.6</v>
      </c>
      <c r="Y8" s="30" t="n">
        <f aca="false">$H$3</f>
        <v>0.4</v>
      </c>
    </row>
    <row r="9" s="35" customFormat="true" ht="14.25" hidden="false" customHeight="false" outlineLevel="0" collapsed="false">
      <c r="A9" s="17" t="s">
        <v>36</v>
      </c>
      <c r="B9" s="17" t="s">
        <v>37</v>
      </c>
      <c r="C9" s="18" t="str">
        <f aca="false">Unterrichtsbeteiligung!Y9</f>
        <v>n / a</v>
      </c>
      <c r="D9" s="19" t="n">
        <f aca="false">Klausur1!N9</f>
        <v>0</v>
      </c>
      <c r="E9" s="31"/>
      <c r="F9" s="32"/>
      <c r="G9" s="40"/>
      <c r="H9" s="41"/>
      <c r="I9" s="24" t="str">
        <f aca="false">IFERROR((C9*$H$2)+((D9*$H$4)+(E9*$H$5))*$H$3,"")</f>
        <v/>
      </c>
      <c r="J9" s="24" t="str">
        <f aca="false">IF(AND(M9="",O9="",Q9=""), I9, (I9*(100%- (S9+T9+U9)))+(M9*S9+O9*T9+Q9*U9))</f>
        <v/>
      </c>
      <c r="K9" s="25" t="str">
        <f aca="false">IF($H$11="N",VLOOKUP(I9,Schlüssel!$A$2:$B$17,2,TRUE()),"")</f>
        <v/>
      </c>
      <c r="L9" s="26" t="str">
        <f aca="false">IFERROR(IF(F9="",IF($H$11="P",ROUND(J9,0),""),IF($H$11="P",ROUND(J9*60%+F9*40%,0),"")),"")</f>
        <v/>
      </c>
      <c r="M9" s="27"/>
      <c r="N9" s="28"/>
      <c r="O9" s="27"/>
      <c r="P9" s="28"/>
      <c r="Q9" s="27"/>
      <c r="R9" s="27"/>
      <c r="S9" s="29" t="n">
        <f aca="false">IF(M9&gt;$C9,N9,0%)</f>
        <v>0</v>
      </c>
      <c r="T9" s="29" t="n">
        <f aca="false">IF(O9&gt;$C9,P9,0%)</f>
        <v>0</v>
      </c>
      <c r="U9" s="29" t="n">
        <f aca="false">IF(Q9&gt;$C9,R9,0%)</f>
        <v>0</v>
      </c>
      <c r="X9" s="30" t="n">
        <f aca="false">$H$2</f>
        <v>0.6</v>
      </c>
      <c r="Y9" s="30" t="n">
        <f aca="false">$H$3</f>
        <v>0.4</v>
      </c>
    </row>
    <row r="10" s="35" customFormat="true" ht="14.25" hidden="false" customHeight="false" outlineLevel="0" collapsed="false">
      <c r="A10" s="17" t="s">
        <v>38</v>
      </c>
      <c r="B10" s="17" t="s">
        <v>20</v>
      </c>
      <c r="C10" s="18" t="n">
        <f aca="false">Unterrichtsbeteiligung!Y10</f>
        <v>13.3333333333333</v>
      </c>
      <c r="D10" s="19" t="n">
        <v>5</v>
      </c>
      <c r="E10" s="31"/>
      <c r="F10" s="32"/>
      <c r="G10" s="40" t="s">
        <v>39</v>
      </c>
      <c r="H10" s="41"/>
      <c r="I10" s="24" t="n">
        <f aca="false">IFERROR((C10*$H$2)+((D10*$H$4)+(E10*$H$5))*$H$3,"")</f>
        <v>10</v>
      </c>
      <c r="J10" s="24" t="n">
        <f aca="false">IF(AND(M10="",O10="",Q10=""), I10, (I10*(100%- (S10+T10+U10)))+(M10*S10+O10*T10+Q10*U10))</f>
        <v>10</v>
      </c>
      <c r="K10" s="25" t="str">
        <f aca="false">IF($H$11="N",VLOOKUP(I10,Schlüssel!$A$2:$B$17,2,TRUE()),"")</f>
        <v/>
      </c>
      <c r="L10" s="43" t="n">
        <v>12</v>
      </c>
      <c r="M10" s="27"/>
      <c r="N10" s="28"/>
      <c r="O10" s="27"/>
      <c r="P10" s="28"/>
      <c r="Q10" s="27"/>
      <c r="R10" s="27"/>
      <c r="S10" s="29" t="n">
        <f aca="false">IF(M10&gt;$C10,N10,0%)</f>
        <v>0</v>
      </c>
      <c r="T10" s="29" t="n">
        <f aca="false">IF(O10&gt;$C10,P10,0%)</f>
        <v>0</v>
      </c>
      <c r="U10" s="29" t="n">
        <f aca="false">IF(Q10&gt;$C10,R10,0%)</f>
        <v>0</v>
      </c>
      <c r="X10" s="30" t="n">
        <f aca="false">$H$2</f>
        <v>0.6</v>
      </c>
      <c r="Y10" s="30" t="n">
        <f aca="false">$H$3</f>
        <v>0.4</v>
      </c>
    </row>
    <row r="11" s="35" customFormat="true" ht="14.25" hidden="false" customHeight="false" outlineLevel="0" collapsed="false">
      <c r="A11" s="17" t="s">
        <v>40</v>
      </c>
      <c r="B11" s="17" t="s">
        <v>41</v>
      </c>
      <c r="C11" s="18" t="n">
        <f aca="false">Unterrichtsbeteiligung!Y11</f>
        <v>13</v>
      </c>
      <c r="D11" s="38" t="n">
        <v>12</v>
      </c>
      <c r="E11" s="31"/>
      <c r="F11" s="32"/>
      <c r="G11" s="44" t="s">
        <v>42</v>
      </c>
      <c r="H11" s="45" t="s">
        <v>43</v>
      </c>
      <c r="I11" s="24" t="n">
        <f aca="false">IFERROR((C11*$H$2)+((D11*$H$4)+(E11*$H$5))*$H$3,"")</f>
        <v>12.6</v>
      </c>
      <c r="J11" s="24" t="n">
        <f aca="false">IF(AND(M11="",O11="",Q11=""), I11, (I11*(100%- (S11+T11+U11)))+(M11*S11+O11*T11+Q11*U11))</f>
        <v>12.6</v>
      </c>
      <c r="K11" s="25" t="str">
        <f aca="false">IF($H$11="N",VLOOKUP(I11,Schlüssel!$A$2:$B$17,2,TRUE()),"")</f>
        <v/>
      </c>
      <c r="L11" s="26" t="n">
        <f aca="false">IFERROR(IF(F11="",IF($H$11="P",ROUND(J11,0),""),IF($H$11="P",ROUND(J11*60%+F11*40%,0),"")),"")</f>
        <v>13</v>
      </c>
      <c r="M11" s="27"/>
      <c r="N11" s="28"/>
      <c r="O11" s="27"/>
      <c r="P11" s="28"/>
      <c r="Q11" s="27"/>
      <c r="R11" s="27"/>
      <c r="S11" s="29" t="n">
        <f aca="false">IF(M11&gt;$C11,N11,0%)</f>
        <v>0</v>
      </c>
      <c r="T11" s="29" t="n">
        <f aca="false">IF(O11&gt;$C11,P11,0%)</f>
        <v>0</v>
      </c>
      <c r="U11" s="29" t="n">
        <f aca="false">IF(Q11&gt;$C11,R11,0%)</f>
        <v>0</v>
      </c>
      <c r="X11" s="30" t="n">
        <f aca="false">$H$2</f>
        <v>0.6</v>
      </c>
      <c r="Y11" s="30" t="n">
        <f aca="false">$H$3</f>
        <v>0.4</v>
      </c>
    </row>
    <row r="12" s="35" customFormat="true" ht="14.25" hidden="false" customHeight="false" outlineLevel="0" collapsed="false">
      <c r="A12" s="17" t="s">
        <v>44</v>
      </c>
      <c r="B12" s="17" t="s">
        <v>45</v>
      </c>
      <c r="C12" s="18" t="n">
        <f aca="false">Unterrichtsbeteiligung!Y12</f>
        <v>12.3333333333333</v>
      </c>
      <c r="D12" s="19" t="n">
        <v>13</v>
      </c>
      <c r="E12" s="31"/>
      <c r="F12" s="32"/>
      <c r="G12" s="40"/>
      <c r="H12" s="41"/>
      <c r="I12" s="24" t="n">
        <f aca="false">IFERROR((C12*$H$2)+((D12*$H$4)+(E12*$H$5))*$H$3,"")</f>
        <v>12.6</v>
      </c>
      <c r="J12" s="24" t="n">
        <f aca="false">IF(AND(M12="",O12="",Q12=""), I12, (I12*(100%- (S12+T12+U12)))+(M12*S12+O12*T12+Q12*U12))</f>
        <v>12.6</v>
      </c>
      <c r="K12" s="25" t="str">
        <f aca="false">IF($H$11="N",VLOOKUP(I12,Schlüssel!$A$2:$B$17,2,TRUE()),"")</f>
        <v/>
      </c>
      <c r="L12" s="26" t="n">
        <f aca="false">IFERROR(IF(F12="",IF($H$11="P",ROUND(J12,0),""),IF($H$11="P",ROUND(J12*60%+F12*40%,0),"")),"")</f>
        <v>13</v>
      </c>
      <c r="M12" s="27"/>
      <c r="N12" s="28"/>
      <c r="O12" s="27"/>
      <c r="P12" s="28"/>
      <c r="Q12" s="27"/>
      <c r="R12" s="27"/>
      <c r="S12" s="29" t="n">
        <f aca="false">IF(M12&gt;$C12,N12,0%)</f>
        <v>0</v>
      </c>
      <c r="T12" s="29" t="n">
        <f aca="false">IF(O12&gt;$C12,P12,0%)</f>
        <v>0</v>
      </c>
      <c r="U12" s="29" t="n">
        <f aca="false">IF(Q12&gt;$C12,R12,0%)</f>
        <v>0</v>
      </c>
      <c r="X12" s="30" t="n">
        <f aca="false">$H$2</f>
        <v>0.6</v>
      </c>
      <c r="Y12" s="30" t="n">
        <f aca="false">$H$3</f>
        <v>0.4</v>
      </c>
    </row>
    <row r="13" s="35" customFormat="true" ht="14.25" hidden="false" customHeight="false" outlineLevel="0" collapsed="false">
      <c r="A13" s="17"/>
      <c r="B13" s="17"/>
      <c r="C13" s="18" t="str">
        <f aca="false">Unterrichtsbeteiligung!Y13</f>
        <v>n / a</v>
      </c>
      <c r="D13" s="19" t="n">
        <f aca="false">Klausur1!N13</f>
        <v>0</v>
      </c>
      <c r="E13" s="31"/>
      <c r="F13" s="32"/>
      <c r="G13" s="40"/>
      <c r="H13" s="41"/>
      <c r="I13" s="24" t="str">
        <f aca="false">IFERROR((C13*$H$2)+((D13*$H$4)+(E13*$H$5))*$H$3,"")</f>
        <v/>
      </c>
      <c r="J13" s="24" t="str">
        <f aca="false">IF(AND(M13="",O13="",Q13=""), I13, (I13*(100%- (S13+T13+U13)))+(M13*S13+O13*T13+Q13*U13))</f>
        <v/>
      </c>
      <c r="K13" s="25" t="str">
        <f aca="false">IF($H$11="N",VLOOKUP(I13,Schlüssel!$A$2:$B$17,2,TRUE()),"")</f>
        <v/>
      </c>
      <c r="L13" s="26" t="str">
        <f aca="false">IFERROR(IF(F13="",IF($H$11="P",ROUND(J13,0),""),IF($H$11="P",ROUND(J13*60%+F13*40%,0),"")),"")</f>
        <v/>
      </c>
      <c r="M13" s="27"/>
      <c r="N13" s="28"/>
      <c r="O13" s="27"/>
      <c r="P13" s="28"/>
      <c r="Q13" s="27"/>
      <c r="R13" s="27"/>
      <c r="S13" s="29" t="n">
        <f aca="false">IF(M13&gt;$C13,N13,0%)</f>
        <v>0</v>
      </c>
      <c r="T13" s="29" t="n">
        <f aca="false">IF(O13&gt;$C13,P13,0%)</f>
        <v>0</v>
      </c>
      <c r="U13" s="29" t="n">
        <f aca="false">IF(Q13&gt;$C13,R13,0%)</f>
        <v>0</v>
      </c>
      <c r="X13" s="30" t="n">
        <f aca="false">$H$2</f>
        <v>0.6</v>
      </c>
      <c r="Y13" s="30" t="n">
        <f aca="false">$H$3</f>
        <v>0.4</v>
      </c>
    </row>
    <row r="14" s="35" customFormat="true" ht="14.25" hidden="false" customHeight="false" outlineLevel="0" collapsed="false">
      <c r="A14" s="17"/>
      <c r="B14" s="17"/>
      <c r="C14" s="18" t="str">
        <f aca="false">Unterrichtsbeteiligung!Y14</f>
        <v>n / a</v>
      </c>
      <c r="D14" s="19" t="n">
        <f aca="false">Klausur1!N14</f>
        <v>0</v>
      </c>
      <c r="E14" s="31"/>
      <c r="F14" s="32"/>
      <c r="G14" s="40"/>
      <c r="H14" s="41"/>
      <c r="I14" s="24" t="str">
        <f aca="false">IFERROR((C14*$H$2)+((D14*$H$4)+(E14*$H$5))*$H$3,"")</f>
        <v/>
      </c>
      <c r="J14" s="24" t="str">
        <f aca="false">IF(AND(M14="",O14="",Q14=""), I14, (I14*(100%- (S14+T14+U14)))+(M14*S14+O14*T14+Q14*U14))</f>
        <v/>
      </c>
      <c r="K14" s="25" t="str">
        <f aca="false">IF($H$11="N",VLOOKUP(I14,Schlüssel!$A$2:$B$17,2,TRUE()),"")</f>
        <v/>
      </c>
      <c r="L14" s="26" t="str">
        <f aca="false">IFERROR(IF(F14="",IF($H$11="P",ROUND(J14,0),""),IF($H$11="P",ROUND(J14*60%+F14*40%,0),"")),"")</f>
        <v/>
      </c>
      <c r="M14" s="27"/>
      <c r="N14" s="28"/>
      <c r="O14" s="27"/>
      <c r="P14" s="28"/>
      <c r="Q14" s="27"/>
      <c r="R14" s="27"/>
      <c r="S14" s="29" t="n">
        <f aca="false">IF(M14&gt;$C14,N14,0%)</f>
        <v>0</v>
      </c>
      <c r="T14" s="29" t="n">
        <f aca="false">IF(O14&gt;$C14,P14,0%)</f>
        <v>0</v>
      </c>
      <c r="U14" s="29" t="n">
        <f aca="false">IF(Q14&gt;$C14,R14,0%)</f>
        <v>0</v>
      </c>
      <c r="X14" s="30" t="n">
        <f aca="false">$H$2</f>
        <v>0.6</v>
      </c>
      <c r="Y14" s="30" t="n">
        <f aca="false">$H$3</f>
        <v>0.4</v>
      </c>
    </row>
    <row r="15" s="35" customFormat="true" ht="14.25" hidden="false" customHeight="false" outlineLevel="0" collapsed="false">
      <c r="A15" s="17"/>
      <c r="B15" s="17"/>
      <c r="C15" s="18" t="str">
        <f aca="false">Unterrichtsbeteiligung!Y15</f>
        <v>n / a</v>
      </c>
      <c r="D15" s="19" t="n">
        <f aca="false">Klausur1!N15</f>
        <v>0</v>
      </c>
      <c r="E15" s="31"/>
      <c r="F15" s="32"/>
      <c r="G15" s="40"/>
      <c r="H15" s="41"/>
      <c r="I15" s="24" t="str">
        <f aca="false">IFERROR((C15*$H$2)+((D15*$H$4)+(E15*$H$5))*$H$3,"")</f>
        <v/>
      </c>
      <c r="J15" s="24" t="str">
        <f aca="false">IF(AND(M15="",O15="",Q15=""), I15, (I15*(100%- (S15+T15+U15)))+(M15*S15+O15*T15+Q15*U15))</f>
        <v/>
      </c>
      <c r="K15" s="25" t="str">
        <f aca="false">IF($H$11="N",VLOOKUP(I15,Schlüssel!$A$2:$B$17,2,TRUE()),"")</f>
        <v/>
      </c>
      <c r="L15" s="26" t="str">
        <f aca="false">IFERROR(IF(F15="",IF($H$11="P",ROUND(J15,0),""),IF($H$11="P",ROUND(J15*60%+F15*40%,0),"")),"")</f>
        <v/>
      </c>
      <c r="M15" s="27"/>
      <c r="N15" s="28"/>
      <c r="O15" s="27"/>
      <c r="P15" s="28"/>
      <c r="Q15" s="27"/>
      <c r="R15" s="27"/>
      <c r="S15" s="29" t="n">
        <f aca="false">IF(M15&gt;$C15,N15,0%)</f>
        <v>0</v>
      </c>
      <c r="T15" s="29" t="n">
        <f aca="false">IF(O15&gt;$C15,P15,0%)</f>
        <v>0</v>
      </c>
      <c r="U15" s="29" t="n">
        <f aca="false">IF(Q15&gt;$C15,R15,0%)</f>
        <v>0</v>
      </c>
      <c r="X15" s="30" t="n">
        <f aca="false">$H$2</f>
        <v>0.6</v>
      </c>
      <c r="Y15" s="30" t="n">
        <f aca="false">$H$3</f>
        <v>0.4</v>
      </c>
    </row>
    <row r="16" s="35" customFormat="true" ht="14.25" hidden="false" customHeight="false" outlineLevel="0" collapsed="false">
      <c r="A16" s="17"/>
      <c r="B16" s="17"/>
      <c r="C16" s="46" t="str">
        <f aca="false">Unterrichtsbeteiligung!Y16</f>
        <v>n / a</v>
      </c>
      <c r="D16" s="19" t="n">
        <f aca="false">Klausur1!N16</f>
        <v>0</v>
      </c>
      <c r="E16" s="31"/>
      <c r="F16" s="32"/>
      <c r="G16" s="40"/>
      <c r="H16" s="41"/>
      <c r="I16" s="24" t="str">
        <f aca="false">IFERROR((C16*$H$2)+((D16*$H$4)+(E16*$H$5))*$H$3,"")</f>
        <v/>
      </c>
      <c r="J16" s="24" t="str">
        <f aca="false">IF(AND(M16="",O16="",Q16=""), I16, (I16*(100%- (S16+T16+U16)))+(M16*S16+O16*T16+Q16*U16))</f>
        <v/>
      </c>
      <c r="K16" s="25" t="str">
        <f aca="false">IF($H$11="N",VLOOKUP(I16,Schlüssel!$A$2:$B$17,2,TRUE()),"")</f>
        <v/>
      </c>
      <c r="L16" s="26" t="str">
        <f aca="false">IFERROR(IF(F16="",IF($H$11="P",ROUND(J16,0),""),IF($H$11="P",ROUND(J16*60%+F16*40%,0),"")),"")</f>
        <v/>
      </c>
      <c r="M16" s="27"/>
      <c r="N16" s="28"/>
      <c r="O16" s="27"/>
      <c r="P16" s="28"/>
      <c r="Q16" s="27"/>
      <c r="R16" s="27"/>
      <c r="S16" s="29" t="n">
        <f aca="false">IF(M16&gt;$C16,N16,0%)</f>
        <v>0</v>
      </c>
      <c r="T16" s="29" t="n">
        <f aca="false">IF(O16&gt;$C16,P16,0%)</f>
        <v>0</v>
      </c>
      <c r="U16" s="29" t="n">
        <f aca="false">IF(Q16&gt;$C16,R16,0%)</f>
        <v>0</v>
      </c>
      <c r="X16" s="30" t="n">
        <f aca="false">$H$2</f>
        <v>0.6</v>
      </c>
      <c r="Y16" s="30" t="n">
        <f aca="false">$H$3</f>
        <v>0.4</v>
      </c>
    </row>
    <row r="17" s="35" customFormat="true" ht="14.25" hidden="false" customHeight="false" outlineLevel="0" collapsed="false">
      <c r="A17" s="17"/>
      <c r="B17" s="17"/>
      <c r="C17" s="46" t="str">
        <f aca="false">Unterrichtsbeteiligung!Y17</f>
        <v>n / a</v>
      </c>
      <c r="D17" s="19" t="n">
        <f aca="false">Klausur1!N17</f>
        <v>0</v>
      </c>
      <c r="E17" s="31"/>
      <c r="F17" s="32"/>
      <c r="G17" s="40"/>
      <c r="H17" s="41"/>
      <c r="I17" s="24" t="str">
        <f aca="false">IFERROR((C17*$H$2)+((D17*$H$4)+(E17*$H$5))*$H$3,"")</f>
        <v/>
      </c>
      <c r="J17" s="24" t="str">
        <f aca="false">IF(AND(M17="",O17="",Q17=""), I17, (I17*(100%- (S17+T17+U17)))+(M17*S17+O17*T17+Q17*U17))</f>
        <v/>
      </c>
      <c r="K17" s="25" t="str">
        <f aca="false">IF($H$11="N",VLOOKUP(I17,Schlüssel!$A$2:$B$17,2,TRUE()),"")</f>
        <v/>
      </c>
      <c r="L17" s="26" t="str">
        <f aca="false">IFERROR(IF(F17="",IF($H$11="P",ROUND(J17,0),""),IF($H$11="P",ROUND(J17*60%+F17*40%,0),"")),"")</f>
        <v/>
      </c>
      <c r="M17" s="27"/>
      <c r="N17" s="28"/>
      <c r="O17" s="27"/>
      <c r="P17" s="28"/>
      <c r="Q17" s="27"/>
      <c r="R17" s="27"/>
      <c r="S17" s="29" t="n">
        <f aca="false">IF(M17&gt;$C17,N17,0%)</f>
        <v>0</v>
      </c>
      <c r="T17" s="29" t="n">
        <f aca="false">IF(O17&gt;$C17,P17,0%)</f>
        <v>0</v>
      </c>
      <c r="U17" s="29" t="n">
        <f aca="false">IF(Q17&gt;$C17,R17,0%)</f>
        <v>0</v>
      </c>
      <c r="X17" s="30" t="n">
        <f aca="false">$H$2</f>
        <v>0.6</v>
      </c>
      <c r="Y17" s="30" t="n">
        <f aca="false">$H$3</f>
        <v>0.4</v>
      </c>
    </row>
    <row r="18" s="35" customFormat="true" ht="14.25" hidden="false" customHeight="false" outlineLevel="0" collapsed="false">
      <c r="A18" s="17"/>
      <c r="B18" s="17"/>
      <c r="C18" s="46" t="str">
        <f aca="false">Unterrichtsbeteiligung!Y18</f>
        <v>n / a</v>
      </c>
      <c r="D18" s="19" t="n">
        <f aca="false">Klausur1!N18</f>
        <v>0</v>
      </c>
      <c r="E18" s="31"/>
      <c r="F18" s="32"/>
      <c r="G18" s="40"/>
      <c r="H18" s="41"/>
      <c r="I18" s="24" t="str">
        <f aca="false">IFERROR((C18*$H$2)+((D18*$H$4)+(E18*$H$5))*$H$3,"")</f>
        <v/>
      </c>
      <c r="J18" s="24" t="str">
        <f aca="false">IF(AND(M18="",O18="",Q18=""), I18, (I18*(100%- (S18+T18+U18)))+(M18*S18+O18*T18+Q18*U18))</f>
        <v/>
      </c>
      <c r="K18" s="25" t="str">
        <f aca="false">IF($H$11="N",VLOOKUP(I18,Schlüssel!$A$2:$B$17,2,TRUE()),"")</f>
        <v/>
      </c>
      <c r="L18" s="26" t="str">
        <f aca="false">IFERROR(IF(F18="",IF($H$11="P",ROUND(J18,0),""),IF($H$11="P",ROUND(J18*60%+F18*40%,0),"")),"")</f>
        <v/>
      </c>
      <c r="M18" s="27"/>
      <c r="N18" s="28"/>
      <c r="O18" s="27"/>
      <c r="P18" s="28"/>
      <c r="Q18" s="27"/>
      <c r="R18" s="27"/>
      <c r="S18" s="29" t="n">
        <f aca="false">IF(M18&gt;$C18,N18,0%)</f>
        <v>0</v>
      </c>
      <c r="T18" s="29" t="n">
        <f aca="false">IF(O18&gt;$C18,P18,0%)</f>
        <v>0</v>
      </c>
      <c r="U18" s="29" t="n">
        <f aca="false">IF(Q18&gt;$C18,R18,0%)</f>
        <v>0</v>
      </c>
      <c r="X18" s="30" t="n">
        <f aca="false">$H$2</f>
        <v>0.6</v>
      </c>
      <c r="Y18" s="30" t="n">
        <f aca="false">$H$3</f>
        <v>0.4</v>
      </c>
    </row>
    <row r="19" s="35" customFormat="true" ht="14.25" hidden="false" customHeight="false" outlineLevel="0" collapsed="false">
      <c r="A19" s="17"/>
      <c r="B19" s="17"/>
      <c r="C19" s="46" t="str">
        <f aca="false">Unterrichtsbeteiligung!Y19</f>
        <v>n / a</v>
      </c>
      <c r="D19" s="19" t="n">
        <f aca="false">Klausur1!N19</f>
        <v>0</v>
      </c>
      <c r="E19" s="31"/>
      <c r="F19" s="32"/>
      <c r="G19" s="40"/>
      <c r="H19" s="41"/>
      <c r="I19" s="24" t="str">
        <f aca="false">IFERROR((C19*$H$2)+((D19*$H$4)+(E19*$H$5))*$H$3,"")</f>
        <v/>
      </c>
      <c r="J19" s="24" t="str">
        <f aca="false">IF(AND(M19="",O19="",Q19=""), I19, (I19*(100%- (S19+T19+U19)))+(M19*S19+O19*T19+Q19*U19))</f>
        <v/>
      </c>
      <c r="K19" s="25" t="str">
        <f aca="false">IF($H$11="N",VLOOKUP(I19,Schlüssel!$A$2:$B$17,2,TRUE()),"")</f>
        <v/>
      </c>
      <c r="L19" s="26" t="str">
        <f aca="false">IFERROR(IF(F19="",IF($H$11="P",ROUND(J19,0),""),IF($H$11="P",ROUND(J19*60%+F19*40%,0),"")),"")</f>
        <v/>
      </c>
      <c r="M19" s="27"/>
      <c r="N19" s="28"/>
      <c r="O19" s="27"/>
      <c r="P19" s="28"/>
      <c r="Q19" s="27"/>
      <c r="R19" s="27"/>
      <c r="S19" s="29" t="n">
        <f aca="false">IF(M19&gt;$C19,N19,0%)</f>
        <v>0</v>
      </c>
      <c r="T19" s="29" t="n">
        <f aca="false">IF(O19&gt;$C19,P19,0%)</f>
        <v>0</v>
      </c>
      <c r="U19" s="29" t="n">
        <f aca="false">IF(Q19&gt;$C19,R19,0%)</f>
        <v>0</v>
      </c>
      <c r="X19" s="30" t="n">
        <f aca="false">$H$2</f>
        <v>0.6</v>
      </c>
      <c r="Y19" s="30" t="n">
        <f aca="false">$H$3</f>
        <v>0.4</v>
      </c>
    </row>
    <row r="20" s="35" customFormat="true" ht="14.25" hidden="false" customHeight="false" outlineLevel="0" collapsed="false">
      <c r="A20" s="17"/>
      <c r="B20" s="17"/>
      <c r="C20" s="46" t="str">
        <f aca="false">Unterrichtsbeteiligung!Y20</f>
        <v>n / a</v>
      </c>
      <c r="D20" s="19" t="n">
        <f aca="false">Klausur1!N20</f>
        <v>0</v>
      </c>
      <c r="E20" s="31"/>
      <c r="F20" s="32"/>
      <c r="G20" s="40"/>
      <c r="H20" s="41"/>
      <c r="I20" s="24" t="str">
        <f aca="false">IFERROR((C20*$H$2)+((D20*$H$4)+(E20*$H$5))*$H$3,"")</f>
        <v/>
      </c>
      <c r="J20" s="24" t="str">
        <f aca="false">IF(AND(M20="",O20="",Q20=""), I20, (I20*(100%- (S20+T20+U20)))+(M20*S20+O20*T20+Q20*U20))</f>
        <v/>
      </c>
      <c r="K20" s="25" t="str">
        <f aca="false">IF($H$11="N",VLOOKUP(I20,Schlüssel!$A$2:$B$17,2,TRUE()),"")</f>
        <v/>
      </c>
      <c r="L20" s="26" t="str">
        <f aca="false">IFERROR(IF(F20="",IF($H$11="P",ROUND(J20,0),""),IF($H$11="P",ROUND(J20*60%+F20*40%,0),"")),"")</f>
        <v/>
      </c>
      <c r="M20" s="27"/>
      <c r="N20" s="28"/>
      <c r="O20" s="27"/>
      <c r="P20" s="28"/>
      <c r="Q20" s="27"/>
      <c r="R20" s="27"/>
      <c r="S20" s="29" t="n">
        <f aca="false">IF(M20&gt;$C20,N20,0%)</f>
        <v>0</v>
      </c>
      <c r="T20" s="29" t="n">
        <f aca="false">IF(O20&gt;$C20,P20,0%)</f>
        <v>0</v>
      </c>
      <c r="U20" s="29" t="n">
        <f aca="false">IF(Q20&gt;$C20,R20,0%)</f>
        <v>0</v>
      </c>
      <c r="X20" s="30" t="n">
        <f aca="false">$H$2</f>
        <v>0.6</v>
      </c>
      <c r="Y20" s="30" t="n">
        <f aca="false">$H$3</f>
        <v>0.4</v>
      </c>
    </row>
    <row r="21" s="35" customFormat="true" ht="14.25" hidden="false" customHeight="false" outlineLevel="0" collapsed="false">
      <c r="A21" s="17"/>
      <c r="B21" s="17"/>
      <c r="C21" s="46" t="str">
        <f aca="false">Unterrichtsbeteiligung!Y21</f>
        <v>n / a</v>
      </c>
      <c r="D21" s="19" t="n">
        <f aca="false">Klausur1!N21</f>
        <v>0</v>
      </c>
      <c r="E21" s="31"/>
      <c r="F21" s="32"/>
      <c r="G21" s="40"/>
      <c r="H21" s="41"/>
      <c r="I21" s="24" t="str">
        <f aca="false">IFERROR((C21*$H$2)+((D21*$H$4)+(E21*$H$5))*$H$3,"")</f>
        <v/>
      </c>
      <c r="J21" s="24" t="str">
        <f aca="false">IF(AND(M21="",O21="",Q21=""), I21, (I21*(100%- (S21+T21+U21)))+(M21*S21+O21*T21+Q21*U21))</f>
        <v/>
      </c>
      <c r="K21" s="25" t="str">
        <f aca="false">IF($H$11="N",VLOOKUP(I21,Schlüssel!$A$2:$B$17,2,TRUE()),"")</f>
        <v/>
      </c>
      <c r="L21" s="26" t="str">
        <f aca="false">IFERROR(IF(F21="",IF($H$11="P",ROUND(J21,0),""),IF($H$11="P",ROUND(J21*60%+F21*40%,0),"")),"")</f>
        <v/>
      </c>
      <c r="M21" s="27"/>
      <c r="N21" s="28"/>
      <c r="O21" s="27"/>
      <c r="P21" s="28"/>
      <c r="Q21" s="27"/>
      <c r="R21" s="27"/>
      <c r="S21" s="29" t="n">
        <f aca="false">IF(M21&gt;$C21,N21,0%)</f>
        <v>0</v>
      </c>
      <c r="T21" s="29" t="n">
        <f aca="false">IF(O21&gt;$C21,P21,0%)</f>
        <v>0</v>
      </c>
      <c r="U21" s="29" t="n">
        <f aca="false">IF(Q21&gt;$C21,R21,0%)</f>
        <v>0</v>
      </c>
      <c r="X21" s="30" t="n">
        <f aca="false">$H$2</f>
        <v>0.6</v>
      </c>
      <c r="Y21" s="30" t="n">
        <f aca="false">$H$3</f>
        <v>0.4</v>
      </c>
    </row>
    <row r="22" s="35" customFormat="true" ht="14.25" hidden="false" customHeight="false" outlineLevel="0" collapsed="false">
      <c r="A22" s="17"/>
      <c r="B22" s="17"/>
      <c r="C22" s="46" t="str">
        <f aca="false">Unterrichtsbeteiligung!Y22</f>
        <v>n / a</v>
      </c>
      <c r="D22" s="19" t="n">
        <f aca="false">Klausur1!N22</f>
        <v>0</v>
      </c>
      <c r="E22" s="31"/>
      <c r="F22" s="32"/>
      <c r="G22" s="40"/>
      <c r="H22" s="41"/>
      <c r="I22" s="24" t="str">
        <f aca="false">IFERROR((C22*$H$2)+((D22*$H$4)+(E22*$H$5))*$H$3,"")</f>
        <v/>
      </c>
      <c r="J22" s="24" t="str">
        <f aca="false">IF(AND(M22="",O22="",Q22=""), I22, (I22*(100%- (S22+T22+U22)))+(M22*S22+O22*T22+Q22*U22))</f>
        <v/>
      </c>
      <c r="K22" s="25" t="str">
        <f aca="false">IF($H$11="N",VLOOKUP(I22,Schlüssel!$A$2:$B$17,2,TRUE()),"")</f>
        <v/>
      </c>
      <c r="L22" s="26" t="str">
        <f aca="false">IFERROR(IF(F22="",IF($H$11="P",ROUND(J22,0),""),IF($H$11="P",ROUND(J22*60%+F22*40%,0),"")),"")</f>
        <v/>
      </c>
      <c r="M22" s="27"/>
      <c r="N22" s="28"/>
      <c r="O22" s="27"/>
      <c r="P22" s="28"/>
      <c r="Q22" s="27"/>
      <c r="R22" s="27"/>
      <c r="S22" s="29" t="n">
        <f aca="false">IF(M22&gt;$C22,N22,0%)</f>
        <v>0</v>
      </c>
      <c r="T22" s="29" t="n">
        <f aca="false">IF(O22&gt;$C22,P22,0%)</f>
        <v>0</v>
      </c>
      <c r="U22" s="29" t="n">
        <f aca="false">IF(Q22&gt;$C22,R22,0%)</f>
        <v>0</v>
      </c>
      <c r="X22" s="30" t="n">
        <f aca="false">$H$2</f>
        <v>0.6</v>
      </c>
      <c r="Y22" s="30" t="n">
        <f aca="false">$H$3</f>
        <v>0.4</v>
      </c>
    </row>
    <row r="23" s="35" customFormat="true" ht="14.25" hidden="false" customHeight="false" outlineLevel="0" collapsed="false">
      <c r="A23" s="17"/>
      <c r="B23" s="17"/>
      <c r="C23" s="46" t="str">
        <f aca="false">Unterrichtsbeteiligung!Y23</f>
        <v>n / a</v>
      </c>
      <c r="D23" s="19" t="n">
        <f aca="false">Klausur1!N23</f>
        <v>0</v>
      </c>
      <c r="E23" s="31"/>
      <c r="F23" s="32"/>
      <c r="G23" s="40"/>
      <c r="H23" s="41"/>
      <c r="I23" s="24" t="str">
        <f aca="false">IFERROR((C23*$H$2)+((D23*$H$4)+(E23*$H$5))*$H$3,"")</f>
        <v/>
      </c>
      <c r="J23" s="24" t="str">
        <f aca="false">IF(AND(M23="",O23="",Q23=""), I23, (I23*(100%- (S23+T23+U23)))+(M23*S23+O23*T23+Q23*U23))</f>
        <v/>
      </c>
      <c r="K23" s="25" t="str">
        <f aca="false">IF($H$11="N",VLOOKUP(I23,Schlüssel!$A$2:$B$17,2,TRUE()),"")</f>
        <v/>
      </c>
      <c r="L23" s="26" t="str">
        <f aca="false">IFERROR(IF(F23="",IF($H$11="P",ROUND(J23,0),""),IF($H$11="P",ROUND(J23*60%+F23*40%,0),"")),"")</f>
        <v/>
      </c>
      <c r="M23" s="27"/>
      <c r="N23" s="28"/>
      <c r="O23" s="27"/>
      <c r="P23" s="28"/>
      <c r="Q23" s="27"/>
      <c r="R23" s="27"/>
      <c r="S23" s="29" t="n">
        <f aca="false">IF(M23&gt;$C23,N23,0%)</f>
        <v>0</v>
      </c>
      <c r="T23" s="29" t="n">
        <f aca="false">IF(O23&gt;$C23,P23,0%)</f>
        <v>0</v>
      </c>
      <c r="U23" s="29" t="n">
        <f aca="false">IF(Q23&gt;$C23,R23,0%)</f>
        <v>0</v>
      </c>
      <c r="X23" s="30" t="n">
        <f aca="false">$H$2</f>
        <v>0.6</v>
      </c>
      <c r="Y23" s="30" t="n">
        <f aca="false">$H$3</f>
        <v>0.4</v>
      </c>
    </row>
    <row r="24" s="35" customFormat="true" ht="14.25" hidden="false" customHeight="false" outlineLevel="0" collapsed="false">
      <c r="A24" s="17"/>
      <c r="B24" s="17"/>
      <c r="C24" s="46" t="str">
        <f aca="false">Unterrichtsbeteiligung!Y24</f>
        <v>n / a</v>
      </c>
      <c r="D24" s="19" t="n">
        <f aca="false">Klausur1!N24</f>
        <v>0</v>
      </c>
      <c r="E24" s="31"/>
      <c r="F24" s="32"/>
      <c r="G24" s="40"/>
      <c r="H24" s="41"/>
      <c r="I24" s="24" t="str">
        <f aca="false">IFERROR((C24*$H$2)+((D24*$H$4)+(E24*$H$5))*$H$3,"")</f>
        <v/>
      </c>
      <c r="J24" s="24" t="str">
        <f aca="false">IF(AND(M24="",O24="",Q24=""), I24, (I24*(100%- (S24+T24+U24)))+(M24*S24+O24*T24+Q24*U24))</f>
        <v/>
      </c>
      <c r="K24" s="25" t="str">
        <f aca="false">IF($H$11="N",VLOOKUP(I24,Schlüssel!$A$2:$B$17,2,TRUE()),"")</f>
        <v/>
      </c>
      <c r="L24" s="26" t="str">
        <f aca="false">IFERROR(IF(F24="",IF($H$11="P",ROUND(J24,0),""),IF($H$11="P",ROUND(J24*60%+F24*40%,0),"")),"")</f>
        <v/>
      </c>
      <c r="M24" s="27"/>
      <c r="N24" s="28"/>
      <c r="O24" s="27"/>
      <c r="P24" s="28"/>
      <c r="Q24" s="27"/>
      <c r="R24" s="27"/>
      <c r="S24" s="29" t="n">
        <f aca="false">IF(M24&gt;$C24,N24,0%)</f>
        <v>0</v>
      </c>
      <c r="T24" s="29" t="n">
        <f aca="false">IF(O24&gt;$C24,P24,0%)</f>
        <v>0</v>
      </c>
      <c r="U24" s="29" t="n">
        <f aca="false">IF(Q24&gt;$C24,R24,0%)</f>
        <v>0</v>
      </c>
      <c r="X24" s="30" t="n">
        <f aca="false">$H$2</f>
        <v>0.6</v>
      </c>
      <c r="Y24" s="30" t="n">
        <f aca="false">$H$3</f>
        <v>0.4</v>
      </c>
    </row>
    <row r="25" s="35" customFormat="true" ht="14.25" hidden="false" customHeight="false" outlineLevel="0" collapsed="false">
      <c r="A25" s="17"/>
      <c r="B25" s="17"/>
      <c r="C25" s="46" t="str">
        <f aca="false">Unterrichtsbeteiligung!Y25</f>
        <v>n / a</v>
      </c>
      <c r="D25" s="19" t="n">
        <f aca="false">Klausur1!N25</f>
        <v>0</v>
      </c>
      <c r="E25" s="31"/>
      <c r="F25" s="32"/>
      <c r="G25" s="40"/>
      <c r="H25" s="41"/>
      <c r="I25" s="24" t="str">
        <f aca="false">IFERROR((C25*$H$2)+((D25*$H$4)+(E25*$H$5))*$H$3,"")</f>
        <v/>
      </c>
      <c r="J25" s="24" t="str">
        <f aca="false">IF(AND(M25="",O25="",Q25=""), I25, (I25*(100%- (S25+T25+U25)))+(M25*S25+O25*T25+Q25*U25))</f>
        <v/>
      </c>
      <c r="K25" s="25" t="str">
        <f aca="false">IF($H$11="N",VLOOKUP(I25,Schlüssel!$A$2:$B$17,2,TRUE()),"")</f>
        <v/>
      </c>
      <c r="L25" s="26" t="str">
        <f aca="false">IFERROR(IF(F25="",IF($H$11="P",ROUND(J25,0),""),IF($H$11="P",ROUND(J25*60%+F25*40%,0),"")),"")</f>
        <v/>
      </c>
      <c r="M25" s="27"/>
      <c r="N25" s="28"/>
      <c r="O25" s="27"/>
      <c r="P25" s="28"/>
      <c r="Q25" s="27"/>
      <c r="R25" s="27"/>
      <c r="S25" s="29" t="n">
        <f aca="false">IF(M25&gt;$C25,N25,0%)</f>
        <v>0</v>
      </c>
      <c r="T25" s="29" t="n">
        <f aca="false">IF(O25&gt;$C25,P25,0%)</f>
        <v>0</v>
      </c>
      <c r="U25" s="29" t="n">
        <f aca="false">IF(Q25&gt;$C25,R25,0%)</f>
        <v>0</v>
      </c>
      <c r="X25" s="30" t="n">
        <f aca="false">$H$2</f>
        <v>0.6</v>
      </c>
      <c r="Y25" s="30" t="n">
        <f aca="false">$H$3</f>
        <v>0.4</v>
      </c>
    </row>
    <row r="26" s="35" customFormat="true" ht="14.25" hidden="false" customHeight="false" outlineLevel="0" collapsed="false">
      <c r="A26" s="17"/>
      <c r="B26" s="17"/>
      <c r="C26" s="46" t="str">
        <f aca="false">Unterrichtsbeteiligung!Y26</f>
        <v>n / a</v>
      </c>
      <c r="D26" s="19" t="n">
        <f aca="false">Klausur1!N26</f>
        <v>0</v>
      </c>
      <c r="E26" s="31"/>
      <c r="F26" s="32"/>
      <c r="G26" s="40"/>
      <c r="H26" s="41"/>
      <c r="I26" s="24" t="str">
        <f aca="false">IFERROR((C26*$H$2)+((D26*$H$4)+(E26*$H$5))*$H$3,"")</f>
        <v/>
      </c>
      <c r="J26" s="24" t="str">
        <f aca="false">IF(AND(M26="",O26="",Q26=""), I26, (I26*(100%- (S26+T26+U26)))+(M26*S26+O26*T26+Q26*U26))</f>
        <v/>
      </c>
      <c r="K26" s="25" t="str">
        <f aca="false">IF($H$11="N",VLOOKUP(I26,Schlüssel!$A$2:$B$17,2,TRUE()),"")</f>
        <v/>
      </c>
      <c r="L26" s="26" t="str">
        <f aca="false">IFERROR(IF(F26="",IF($H$11="P",ROUND(J26,0),""),IF($H$11="P",ROUND(J26*60%+F26*40%,0),"")),"")</f>
        <v/>
      </c>
      <c r="M26" s="27"/>
      <c r="N26" s="28"/>
      <c r="O26" s="27"/>
      <c r="P26" s="28"/>
      <c r="Q26" s="27"/>
      <c r="R26" s="27"/>
      <c r="S26" s="29" t="n">
        <f aca="false">IF(M26&gt;$C26,N26,0%)</f>
        <v>0</v>
      </c>
      <c r="T26" s="29" t="n">
        <f aca="false">IF(O26&gt;$C26,P26,0%)</f>
        <v>0</v>
      </c>
      <c r="U26" s="29" t="n">
        <f aca="false">IF(Q26&gt;$C26,R26,0%)</f>
        <v>0</v>
      </c>
      <c r="X26" s="30" t="n">
        <f aca="false">$H$2</f>
        <v>0.6</v>
      </c>
      <c r="Y26" s="30" t="n">
        <f aca="false">$H$3</f>
        <v>0.4</v>
      </c>
    </row>
    <row r="27" s="35" customFormat="true" ht="14.25" hidden="false" customHeight="false" outlineLevel="0" collapsed="false">
      <c r="A27" s="17"/>
      <c r="B27" s="17"/>
      <c r="C27" s="46" t="str">
        <f aca="false">Unterrichtsbeteiligung!Y27</f>
        <v>n / a</v>
      </c>
      <c r="D27" s="19" t="n">
        <f aca="false">Klausur1!N27</f>
        <v>0</v>
      </c>
      <c r="E27" s="31"/>
      <c r="F27" s="32"/>
      <c r="G27" s="40"/>
      <c r="H27" s="41"/>
      <c r="I27" s="24" t="str">
        <f aca="false">IFERROR((C27*$H$2)+((D27*$H$4)+(E27*$H$5))*$H$3,"")</f>
        <v/>
      </c>
      <c r="J27" s="24" t="str">
        <f aca="false">IF(AND(M27="",O27="",Q27=""), I27, (I27*(100%- (S27+T27+U27)))+(M27*S27+O27*T27+Q27*U27))</f>
        <v/>
      </c>
      <c r="K27" s="25" t="str">
        <f aca="false">IF($H$11="N",VLOOKUP(I27,Schlüssel!$A$2:$B$17,2,TRUE()),"")</f>
        <v/>
      </c>
      <c r="L27" s="26" t="str">
        <f aca="false">IFERROR(IF(F27="",IF($H$11="P",ROUND(J27,0),""),IF($H$11="P",ROUND(J27*60%+F27*40%,0),"")),"")</f>
        <v/>
      </c>
      <c r="M27" s="27"/>
      <c r="N27" s="28"/>
      <c r="O27" s="27"/>
      <c r="P27" s="28"/>
      <c r="Q27" s="27"/>
      <c r="R27" s="27"/>
      <c r="S27" s="29" t="n">
        <f aca="false">IF(M27&gt;$C27,N27,0%)</f>
        <v>0</v>
      </c>
      <c r="T27" s="29" t="n">
        <f aca="false">IF(O27&gt;$C27,P27,0%)</f>
        <v>0</v>
      </c>
      <c r="U27" s="29" t="n">
        <f aca="false">IF(Q27&gt;$C27,R27,0%)</f>
        <v>0</v>
      </c>
      <c r="X27" s="30" t="n">
        <f aca="false">$H$2</f>
        <v>0.6</v>
      </c>
      <c r="Y27" s="30" t="n">
        <f aca="false">$H$3</f>
        <v>0.4</v>
      </c>
    </row>
    <row r="28" s="35" customFormat="true" ht="14.25" hidden="false" customHeight="false" outlineLevel="0" collapsed="false">
      <c r="A28" s="17"/>
      <c r="B28" s="17"/>
      <c r="C28" s="46" t="str">
        <f aca="false">Unterrichtsbeteiligung!Y28</f>
        <v>n / a</v>
      </c>
      <c r="D28" s="19" t="n">
        <f aca="false">Klausur1!N28</f>
        <v>0</v>
      </c>
      <c r="E28" s="31"/>
      <c r="F28" s="32"/>
      <c r="G28" s="40"/>
      <c r="H28" s="41"/>
      <c r="I28" s="24" t="str">
        <f aca="false">IFERROR((C28*$H$2)+((D28*$H$4)+(E28*$H$5))*$H$3,"")</f>
        <v/>
      </c>
      <c r="J28" s="24" t="str">
        <f aca="false">IF(AND(M28="",O28="",Q28=""), I28, (I28*(100%- (S28+T28+U28)))+(M28*S28+O28*T28+Q28*U28))</f>
        <v/>
      </c>
      <c r="K28" s="25" t="str">
        <f aca="false">IF($H$11="N",VLOOKUP(I28,Schlüssel!$A$2:$B$17,2,TRUE()),"")</f>
        <v/>
      </c>
      <c r="L28" s="26" t="str">
        <f aca="false">IFERROR(IF(F28="",IF($H$11="P",ROUND(J28,0),""),IF($H$11="P",ROUND(J28*60%+F28*40%,0),"")),"")</f>
        <v/>
      </c>
      <c r="M28" s="27"/>
      <c r="N28" s="28"/>
      <c r="O28" s="27"/>
      <c r="P28" s="28"/>
      <c r="Q28" s="27"/>
      <c r="R28" s="27"/>
      <c r="S28" s="29" t="n">
        <f aca="false">IF(M28&gt;$C28,N28,0%)</f>
        <v>0</v>
      </c>
      <c r="T28" s="29" t="n">
        <f aca="false">IF(O28&gt;$C28,P28,0%)</f>
        <v>0</v>
      </c>
      <c r="U28" s="29" t="n">
        <f aca="false">IF(Q28&gt;$C28,R28,0%)</f>
        <v>0</v>
      </c>
      <c r="X28" s="30" t="n">
        <f aca="false">$H$2</f>
        <v>0.6</v>
      </c>
      <c r="Y28" s="30" t="n">
        <f aca="false">$H$3</f>
        <v>0.4</v>
      </c>
    </row>
    <row r="29" s="35" customFormat="true" ht="14.25" hidden="false" customHeight="false" outlineLevel="0" collapsed="false">
      <c r="A29" s="17"/>
      <c r="B29" s="17"/>
      <c r="C29" s="46" t="str">
        <f aca="false">Unterrichtsbeteiligung!Y29</f>
        <v>n / a</v>
      </c>
      <c r="D29" s="19" t="n">
        <f aca="false">Klausur1!N29</f>
        <v>0</v>
      </c>
      <c r="E29" s="31"/>
      <c r="F29" s="32"/>
      <c r="G29" s="40"/>
      <c r="H29" s="41"/>
      <c r="I29" s="24" t="str">
        <f aca="false">IFERROR((C29*$H$2)+((D29*$H$4)+(E29*$H$5))*$H$3,"")</f>
        <v/>
      </c>
      <c r="J29" s="24" t="str">
        <f aca="false">IF(AND(M29="",O29="",Q29=""), I29, (I29*(100%- (S29+T29+U29)))+(M29*S29+O29*T29+Q29*U29))</f>
        <v/>
      </c>
      <c r="K29" s="25" t="str">
        <f aca="false">IF($H$11="N",VLOOKUP(I29,Schlüssel!$A$2:$B$17,2,TRUE()),"")</f>
        <v/>
      </c>
      <c r="L29" s="26" t="str">
        <f aca="false">IFERROR(IF(F29="",IF($H$11="P",ROUND(J29,0),""),IF($H$11="P",ROUND(J29*60%+F29*40%,0),"")),"")</f>
        <v/>
      </c>
      <c r="M29" s="27"/>
      <c r="N29" s="28"/>
      <c r="O29" s="27"/>
      <c r="P29" s="28"/>
      <c r="Q29" s="27"/>
      <c r="R29" s="27"/>
      <c r="S29" s="29" t="n">
        <f aca="false">IF(M29&gt;$C29,N29,0%)</f>
        <v>0</v>
      </c>
      <c r="T29" s="29" t="n">
        <f aca="false">IF(O29&gt;$C29,P29,0%)</f>
        <v>0</v>
      </c>
      <c r="U29" s="29" t="n">
        <f aca="false">IF(Q29&gt;$C29,R29,0%)</f>
        <v>0</v>
      </c>
      <c r="X29" s="30" t="n">
        <f aca="false">$H$2</f>
        <v>0.6</v>
      </c>
      <c r="Y29" s="30" t="n">
        <f aca="false">$H$3</f>
        <v>0.4</v>
      </c>
    </row>
    <row r="30" s="35" customFormat="true" ht="14.25" hidden="false" customHeight="false" outlineLevel="0" collapsed="false">
      <c r="A30" s="17"/>
      <c r="B30" s="17"/>
      <c r="C30" s="46" t="str">
        <f aca="false">Unterrichtsbeteiligung!Y30</f>
        <v>n / a</v>
      </c>
      <c r="D30" s="19" t="n">
        <f aca="false">Klausur1!N30</f>
        <v>0</v>
      </c>
      <c r="E30" s="31"/>
      <c r="F30" s="32"/>
      <c r="G30" s="40"/>
      <c r="H30" s="41"/>
      <c r="I30" s="24" t="str">
        <f aca="false">IFERROR((C30*$H$2)+((D30*$H$4)+(E30*$H$5))*$H$3,"")</f>
        <v/>
      </c>
      <c r="J30" s="24" t="str">
        <f aca="false">IF(AND(M30="",O30="",Q30=""), I30, (I30*(100%- (S30+T30+U30)))+(M30*S30+O30*T30+Q30*U30))</f>
        <v/>
      </c>
      <c r="K30" s="25" t="str">
        <f aca="false">IF($H$11="N",VLOOKUP(I30,Schlüssel!$A$2:$B$17,2,TRUE()),"")</f>
        <v/>
      </c>
      <c r="L30" s="26" t="str">
        <f aca="false">IFERROR(IF(F30="",IF($H$11="P",ROUND(J30,0),""),IF($H$11="P",ROUND(J30*60%+F30*40%,0),"")),"")</f>
        <v/>
      </c>
      <c r="M30" s="27"/>
      <c r="N30" s="28"/>
      <c r="O30" s="27"/>
      <c r="P30" s="28"/>
      <c r="Q30" s="27"/>
      <c r="R30" s="27"/>
      <c r="S30" s="29" t="n">
        <f aca="false">IF(M30&gt;$C30,N30,0%)</f>
        <v>0</v>
      </c>
      <c r="T30" s="29" t="n">
        <f aca="false">IF(O30&gt;$C30,P30,0%)</f>
        <v>0</v>
      </c>
      <c r="U30" s="29" t="n">
        <f aca="false">IF(Q30&gt;$C30,R30,0%)</f>
        <v>0</v>
      </c>
      <c r="X30" s="30" t="n">
        <f aca="false">$H$2</f>
        <v>0.6</v>
      </c>
      <c r="Y30" s="30" t="n">
        <f aca="false">$H$3</f>
        <v>0.4</v>
      </c>
    </row>
    <row r="31" s="35" customFormat="true" ht="14.25" hidden="false" customHeight="false" outlineLevel="0" collapsed="false">
      <c r="A31" s="17"/>
      <c r="B31" s="17"/>
      <c r="C31" s="46" t="str">
        <f aca="false">Unterrichtsbeteiligung!Y31</f>
        <v>n / a</v>
      </c>
      <c r="D31" s="19" t="n">
        <f aca="false">Klausur1!N31</f>
        <v>0</v>
      </c>
      <c r="E31" s="31"/>
      <c r="F31" s="32"/>
      <c r="G31" s="40"/>
      <c r="H31" s="41"/>
      <c r="I31" s="24" t="str">
        <f aca="false">IFERROR((C31*$H$2)+((D31*$H$4)+(E31*$H$5))*$H$3,"")</f>
        <v/>
      </c>
      <c r="J31" s="24" t="str">
        <f aca="false">IF(AND(M31="",O31="",Q31=""), I31, (I31*(100%- (S31+T31+U31)))+(M31*S31+O31*T31+Q31*U31))</f>
        <v/>
      </c>
      <c r="K31" s="25" t="str">
        <f aca="false">IF($H$11="N",VLOOKUP(I31,Schlüssel!$A$2:$B$17,2,TRUE()),"")</f>
        <v/>
      </c>
      <c r="L31" s="26" t="str">
        <f aca="false">IFERROR(IF(F31="",IF($H$11="P",ROUND(J31,0),""),IF($H$11="P",ROUND(J31*60%+F31*40%,0),"")),"")</f>
        <v/>
      </c>
      <c r="M31" s="27"/>
      <c r="N31" s="28"/>
      <c r="O31" s="27"/>
      <c r="P31" s="28"/>
      <c r="Q31" s="27"/>
      <c r="R31" s="27"/>
      <c r="S31" s="29" t="n">
        <f aca="false">IF(M31&gt;$C31,N31,0%)</f>
        <v>0</v>
      </c>
      <c r="T31" s="29" t="n">
        <f aca="false">IF(O31&gt;$C31,P31,0%)</f>
        <v>0</v>
      </c>
      <c r="U31" s="29" t="n">
        <f aca="false">IF(Q31&gt;$C31,R31,0%)</f>
        <v>0</v>
      </c>
      <c r="X31" s="30" t="n">
        <f aca="false">$H$2</f>
        <v>0.6</v>
      </c>
      <c r="Y31" s="30" t="n">
        <f aca="false">$H$3</f>
        <v>0.4</v>
      </c>
    </row>
    <row r="32" s="35" customFormat="true" ht="14.25" hidden="false" customHeight="false" outlineLevel="0" collapsed="false">
      <c r="A32" s="17"/>
      <c r="B32" s="17"/>
      <c r="C32" s="46" t="str">
        <f aca="false">Unterrichtsbeteiligung!Y32</f>
        <v>n / a</v>
      </c>
      <c r="D32" s="19" t="n">
        <f aca="false">Klausur1!N32</f>
        <v>0</v>
      </c>
      <c r="E32" s="31"/>
      <c r="F32" s="32"/>
      <c r="G32" s="40"/>
      <c r="H32" s="41"/>
      <c r="I32" s="24" t="str">
        <f aca="false">IFERROR((C32*$H$2)+((D32*$H$4)+(E32*$H$5))*$H$3,"")</f>
        <v/>
      </c>
      <c r="J32" s="24" t="str">
        <f aca="false">IF(AND(M32="",O32="",Q32=""), I32, (I32*(100%- (S32+T32+U32)))+(M32*S32+O32*T32+Q32*U32))</f>
        <v/>
      </c>
      <c r="K32" s="25" t="str">
        <f aca="false">IF($H$11="N",VLOOKUP(I32,Schlüssel!$A$2:$B$17,2,TRUE()),"")</f>
        <v/>
      </c>
      <c r="L32" s="26" t="str">
        <f aca="false">IFERROR(IF(F32="",IF($H$11="P",ROUND(J32,0),""),IF($H$11="P",ROUND(J32*60%+F32*40%,0),"")),"")</f>
        <v/>
      </c>
      <c r="M32" s="27"/>
      <c r="N32" s="28"/>
      <c r="O32" s="27"/>
      <c r="P32" s="28"/>
      <c r="Q32" s="27"/>
      <c r="R32" s="27"/>
      <c r="S32" s="29" t="n">
        <f aca="false">IF(M32&gt;$C32,N32,0%)</f>
        <v>0</v>
      </c>
      <c r="T32" s="29" t="n">
        <f aca="false">IF(O32&gt;$C32,P32,0%)</f>
        <v>0</v>
      </c>
      <c r="U32" s="29" t="n">
        <f aca="false">IF(Q32&gt;$C32,R32,0%)</f>
        <v>0</v>
      </c>
      <c r="X32" s="30" t="n">
        <f aca="false">$H$2</f>
        <v>0.6</v>
      </c>
      <c r="Y32" s="30" t="n">
        <f aca="false">$H$3</f>
        <v>0.4</v>
      </c>
    </row>
    <row r="33" s="35" customFormat="true" ht="14.25" hidden="false" customHeight="false" outlineLevel="0" collapsed="false">
      <c r="A33" s="17"/>
      <c r="B33" s="17"/>
      <c r="C33" s="46" t="str">
        <f aca="false">Unterrichtsbeteiligung!Y33</f>
        <v>n / a</v>
      </c>
      <c r="D33" s="19" t="n">
        <f aca="false">Klausur1!N33</f>
        <v>0</v>
      </c>
      <c r="E33" s="31"/>
      <c r="F33" s="32"/>
      <c r="G33" s="40"/>
      <c r="H33" s="41"/>
      <c r="I33" s="24" t="str">
        <f aca="false">IFERROR((C33*$H$2)+((D33*$H$4)+(E33*$H$5))*$H$3,"")</f>
        <v/>
      </c>
      <c r="J33" s="24" t="str">
        <f aca="false">IF(AND(M33="",O33="",Q33=""), I33, (I33*(100%- (S33+T33+U33)))+(M33*S33+O33*T33+Q33*U33))</f>
        <v/>
      </c>
      <c r="K33" s="25" t="str">
        <f aca="false">IF($H$11="N",VLOOKUP(I33,Schlüssel!$A$2:$B$17,2,TRUE()),"")</f>
        <v/>
      </c>
      <c r="L33" s="26" t="str">
        <f aca="false">IFERROR(IF(F33="",IF($H$11="P",ROUND(J33,0),""),IF($H$11="P",ROUND(J33*60%+F33*40%,0),"")),"")</f>
        <v/>
      </c>
      <c r="M33" s="27"/>
      <c r="N33" s="28"/>
      <c r="O33" s="27"/>
      <c r="P33" s="28"/>
      <c r="Q33" s="27"/>
      <c r="R33" s="27"/>
      <c r="S33" s="29" t="n">
        <f aca="false">IF(M33&gt;$C33,N33,0%)</f>
        <v>0</v>
      </c>
      <c r="T33" s="29" t="n">
        <f aca="false">IF(O33&gt;$C33,P33,0%)</f>
        <v>0</v>
      </c>
      <c r="U33" s="29" t="n">
        <f aca="false">IF(Q33&gt;$C33,R33,0%)</f>
        <v>0</v>
      </c>
      <c r="X33" s="30" t="n">
        <f aca="false">$H$2</f>
        <v>0.6</v>
      </c>
      <c r="Y33" s="30" t="n">
        <f aca="false">$H$3</f>
        <v>0.4</v>
      </c>
    </row>
    <row r="34" s="35" customFormat="true" ht="14.25" hidden="false" customHeight="false" outlineLevel="0" collapsed="false">
      <c r="A34" s="17"/>
      <c r="B34" s="17"/>
      <c r="C34" s="46" t="str">
        <f aca="false">Unterrichtsbeteiligung!Y34</f>
        <v>n / a</v>
      </c>
      <c r="D34" s="19" t="n">
        <f aca="false">Klausur1!N34</f>
        <v>0</v>
      </c>
      <c r="E34" s="31"/>
      <c r="F34" s="32"/>
      <c r="G34" s="40"/>
      <c r="H34" s="41"/>
      <c r="I34" s="24" t="str">
        <f aca="false">IFERROR((C34*$H$2)+((D34*$H$4)+(E34*$H$5))*$H$3,"")</f>
        <v/>
      </c>
      <c r="J34" s="24" t="str">
        <f aca="false">IF(AND(M34="",O34="",Q34=""), I34, (I34*(100%- (S34+T34+U34)))+(M34*S34+O34*T34+Q34*U34))</f>
        <v/>
      </c>
      <c r="K34" s="25" t="str">
        <f aca="false">IF($H$11="N",VLOOKUP(I34,Schlüssel!$A$2:$B$17,2,TRUE()),"")</f>
        <v/>
      </c>
      <c r="L34" s="26" t="str">
        <f aca="false">IFERROR(IF(F34="",IF($H$11="P",ROUND(J34,0),""),IF($H$11="P",ROUND(J34*60%+F34*40%,0),"")),"")</f>
        <v/>
      </c>
      <c r="M34" s="27"/>
      <c r="N34" s="28"/>
      <c r="O34" s="27"/>
      <c r="P34" s="28"/>
      <c r="Q34" s="27"/>
      <c r="R34" s="27"/>
      <c r="S34" s="29" t="n">
        <f aca="false">IF(M34&gt;$C34,N34,0%)</f>
        <v>0</v>
      </c>
      <c r="T34" s="29" t="n">
        <f aca="false">IF(O34&gt;$C34,P34,0%)</f>
        <v>0</v>
      </c>
      <c r="U34" s="29" t="n">
        <f aca="false">IF(Q34&gt;$C34,R34,0%)</f>
        <v>0</v>
      </c>
      <c r="X34" s="30" t="n">
        <f aca="false">$H$2</f>
        <v>0.6</v>
      </c>
      <c r="Y34" s="30" t="n">
        <f aca="false">$H$3</f>
        <v>0.4</v>
      </c>
    </row>
    <row r="35" s="35" customFormat="true" ht="14.25" hidden="false" customHeight="false" outlineLevel="0" collapsed="false">
      <c r="A35" s="17"/>
      <c r="B35" s="17"/>
      <c r="C35" s="46" t="str">
        <f aca="false">Unterrichtsbeteiligung!Y35</f>
        <v>n / a</v>
      </c>
      <c r="D35" s="19" t="n">
        <f aca="false">Klausur1!N35</f>
        <v>0</v>
      </c>
      <c r="E35" s="31"/>
      <c r="F35" s="32"/>
      <c r="G35" s="40"/>
      <c r="H35" s="41"/>
      <c r="I35" s="24" t="str">
        <f aca="false">IFERROR((C35*$H$2)+((D35*$H$4)+(E35*$H$5))*$H$3,"")</f>
        <v/>
      </c>
      <c r="J35" s="24" t="str">
        <f aca="false">IF(AND(M35="",O35="",Q35=""), I35, (I35*(100%- (S35+T35+U35)))+(M35*S35+O35*T35+Q35*U35))</f>
        <v/>
      </c>
      <c r="K35" s="25" t="str">
        <f aca="false">IF($H$11="N",VLOOKUP(I35,Schlüssel!$A$2:$B$17,2,TRUE()),"")</f>
        <v/>
      </c>
      <c r="L35" s="26" t="str">
        <f aca="false">IFERROR(IF(F35="",IF($H$11="P",ROUND(J35,0),""),IF($H$11="P",ROUND(J35*60%+F35*40%,0),"")),"")</f>
        <v/>
      </c>
      <c r="M35" s="27"/>
      <c r="N35" s="28"/>
      <c r="O35" s="27"/>
      <c r="P35" s="28"/>
      <c r="Q35" s="27"/>
      <c r="R35" s="27"/>
      <c r="S35" s="29" t="n">
        <f aca="false">IF(M35&gt;$C35,N35,0%)</f>
        <v>0</v>
      </c>
      <c r="T35" s="29" t="n">
        <f aca="false">IF(O35&gt;$C35,P35,0%)</f>
        <v>0</v>
      </c>
      <c r="U35" s="29" t="n">
        <f aca="false">IF(Q35&gt;$C35,R35,0%)</f>
        <v>0</v>
      </c>
      <c r="X35" s="30" t="n">
        <f aca="false">$H$2</f>
        <v>0.6</v>
      </c>
      <c r="Y35" s="30" t="n">
        <f aca="false">$H$3</f>
        <v>0.4</v>
      </c>
    </row>
  </sheetData>
  <conditionalFormatting sqref="H7">
    <cfRule type="cellIs" priority="2" operator="not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3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3046875" defaultRowHeight="14.25" zeroHeight="false" outlineLevelRow="0" outlineLevelCol="0"/>
  <cols>
    <col collapsed="false" customWidth="true" hidden="false" outlineLevel="0" max="1" min="1" style="0" width="19.22"/>
    <col collapsed="false" customWidth="true" hidden="false" outlineLevel="0" max="2" min="2" style="47" width="18.67"/>
    <col collapsed="false" customWidth="true" hidden="false" outlineLevel="0" max="24" min="24" style="47" width="11.55"/>
    <col collapsed="false" customWidth="true" hidden="false" outlineLevel="0" max="25" min="25" style="48" width="13.89"/>
    <col collapsed="false" customWidth="true" hidden="true" outlineLevel="0" max="27" min="26" style="0" width="11.55"/>
  </cols>
  <sheetData>
    <row r="1" s="49" customFormat="true" ht="14.25" hidden="false" customHeight="false" outlineLevel="0" collapsed="false">
      <c r="A1" s="49" t="s">
        <v>0</v>
      </c>
      <c r="B1" s="50" t="s">
        <v>1</v>
      </c>
      <c r="C1" s="51" t="n">
        <v>45603</v>
      </c>
      <c r="D1" s="51" t="n">
        <v>45617</v>
      </c>
      <c r="E1" s="51" t="n">
        <v>45630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 t="s">
        <v>46</v>
      </c>
      <c r="Z1" s="49" t="s">
        <v>47</v>
      </c>
      <c r="AA1" s="49" t="s">
        <v>48</v>
      </c>
    </row>
    <row r="2" s="53" customFormat="true" ht="20.65" hidden="false" customHeight="false" outlineLevel="0" collapsed="false">
      <c r="A2" s="53" t="str">
        <f aca="false">IF(Berechnung!A2="","",Berechnung!A2)</f>
        <v>Ahmed</v>
      </c>
      <c r="B2" s="54" t="str">
        <f aca="false">IF(Berechnung!B2="","",Berechnung!B2)</f>
        <v>Yasin</v>
      </c>
      <c r="C2" s="55" t="n">
        <v>10</v>
      </c>
      <c r="D2" s="55"/>
      <c r="E2" s="55" t="n">
        <v>11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 t="n">
        <f aca="false">IFERROR(AVERAGE(C2:X2),"n / a")</f>
        <v>10.5</v>
      </c>
      <c r="Z2" s="57" t="n">
        <f aca="true">TODAY()</f>
        <v>45673</v>
      </c>
      <c r="AA2" s="58" t="n">
        <v>0</v>
      </c>
    </row>
    <row r="3" s="53" customFormat="true" ht="17.35" hidden="false" customHeight="false" outlineLevel="0" collapsed="false">
      <c r="A3" s="53" t="str">
        <f aca="false">IF(Berechnung!A3="","",Berechnung!A3)</f>
        <v>Alexander</v>
      </c>
      <c r="B3" s="54" t="str">
        <f aca="false">IF(Berechnung!B3="","",Berechnung!B3)</f>
        <v>Schmidt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6" t="str">
        <f aca="false">IFERROR(AVERAGE(C3:X3),"n / a")</f>
        <v>n / a</v>
      </c>
      <c r="Z3" s="57" t="n">
        <f aca="false">Z2-1</f>
        <v>45672</v>
      </c>
      <c r="AA3" s="58" t="n">
        <v>1</v>
      </c>
    </row>
    <row r="4" s="53" customFormat="true" ht="20.65" hidden="false" customHeight="false" outlineLevel="0" collapsed="false">
      <c r="A4" s="53" t="str">
        <f aca="false">IF(Berechnung!A4="","",Berechnung!A4)</f>
        <v>Amer</v>
      </c>
      <c r="B4" s="54" t="str">
        <f aca="false">IF(Berechnung!B4="","",Berechnung!B4)</f>
        <v>Shaadouh</v>
      </c>
      <c r="C4" s="59" t="n">
        <v>10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6" t="n">
        <f aca="false">IFERROR(AVERAGE(C4:X4),"n / a")</f>
        <v>10</v>
      </c>
      <c r="Z4" s="57" t="n">
        <f aca="false">Z3-1</f>
        <v>45671</v>
      </c>
      <c r="AA4" s="58" t="n">
        <v>2</v>
      </c>
    </row>
    <row r="5" s="53" customFormat="true" ht="20.65" hidden="false" customHeight="false" outlineLevel="0" collapsed="false">
      <c r="A5" s="53" t="str">
        <f aca="false">IF(Berechnung!A5="","",Berechnung!A5)</f>
        <v>Benjamin</v>
      </c>
      <c r="B5" s="54" t="str">
        <f aca="false">IF(Berechnung!B5="","",Berechnung!B5)</f>
        <v>Fischer</v>
      </c>
      <c r="C5" s="59" t="n">
        <v>10</v>
      </c>
      <c r="D5" s="59" t="n">
        <v>11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6" t="n">
        <f aca="false">IFERROR(AVERAGE(C5:X5),"n / a")</f>
        <v>10.5</v>
      </c>
      <c r="Z5" s="57" t="n">
        <f aca="false">Z4-1</f>
        <v>45670</v>
      </c>
      <c r="AA5" s="58" t="n">
        <v>3</v>
      </c>
    </row>
    <row r="6" s="53" customFormat="true" ht="20.65" hidden="false" customHeight="false" outlineLevel="0" collapsed="false">
      <c r="A6" s="53" t="str">
        <f aca="false">IF(Berechnung!A6="","",Berechnung!A6)</f>
        <v>Bosse</v>
      </c>
      <c r="B6" s="54" t="str">
        <f aca="false">IF(Berechnung!B6="","",Berechnung!B6)</f>
        <v>Lüth</v>
      </c>
      <c r="C6" s="59" t="n">
        <v>14</v>
      </c>
      <c r="D6" s="59" t="n">
        <v>14</v>
      </c>
      <c r="E6" s="59" t="n">
        <v>13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6" t="n">
        <f aca="false">IFERROR(AVERAGE(C6:X6),"n / a")</f>
        <v>13.6666666666667</v>
      </c>
      <c r="Z6" s="57" t="n">
        <f aca="false">Z5-1</f>
        <v>45669</v>
      </c>
      <c r="AA6" s="58" t="n">
        <v>4</v>
      </c>
    </row>
    <row r="7" s="53" customFormat="true" ht="20.65" hidden="false" customHeight="false" outlineLevel="0" collapsed="false">
      <c r="A7" s="53" t="str">
        <f aca="false">IF(Berechnung!A7="","",Berechnung!A7)</f>
        <v>Hendrik</v>
      </c>
      <c r="B7" s="54" t="str">
        <f aca="false">IF(Berechnung!B7="","",Berechnung!B7)</f>
        <v>Mallon</v>
      </c>
      <c r="C7" s="59" t="n">
        <v>11</v>
      </c>
      <c r="D7" s="59" t="n">
        <v>13</v>
      </c>
      <c r="E7" s="59" t="n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6" t="n">
        <f aca="false">IFERROR(AVERAGE(C7:X7),"n / a")</f>
        <v>12.3333333333333</v>
      </c>
      <c r="Z7" s="57" t="n">
        <f aca="false">Z6-1</f>
        <v>45668</v>
      </c>
      <c r="AA7" s="58" t="n">
        <v>5</v>
      </c>
    </row>
    <row r="8" s="53" customFormat="true" ht="20.65" hidden="false" customHeight="false" outlineLevel="0" collapsed="false">
      <c r="A8" s="53" t="str">
        <f aca="false">IF(Berechnung!A8="","",Berechnung!A8)</f>
        <v>Jakob</v>
      </c>
      <c r="B8" s="54" t="str">
        <f aca="false">IF(Berechnung!B8="","",Berechnung!B8)</f>
        <v>Hartung</v>
      </c>
      <c r="C8" s="59" t="n">
        <v>12</v>
      </c>
      <c r="D8" s="59" t="n">
        <v>10</v>
      </c>
      <c r="E8" s="59" t="n">
        <v>11</v>
      </c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6" t="n">
        <f aca="false">IFERROR(AVERAGE(C8:X8),"n / a")</f>
        <v>11</v>
      </c>
      <c r="Z8" s="57" t="n">
        <f aca="false">Z7-1</f>
        <v>45667</v>
      </c>
      <c r="AA8" s="58" t="n">
        <v>6</v>
      </c>
    </row>
    <row r="9" s="53" customFormat="true" ht="17.35" hidden="false" customHeight="false" outlineLevel="0" collapsed="false">
      <c r="A9" s="53" t="str">
        <f aca="false">IF(Berechnung!A9="","",Berechnung!A9)</f>
        <v>Leif</v>
      </c>
      <c r="B9" s="54" t="str">
        <f aca="false">IF(Berechnung!B9="","",Berechnung!B9)</f>
        <v>Piontek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6" t="str">
        <f aca="false">IFERROR(AVERAGE(C9:X9),"n / a")</f>
        <v>n / a</v>
      </c>
      <c r="Z9" s="57" t="n">
        <f aca="false">Z8-1</f>
        <v>45666</v>
      </c>
      <c r="AA9" s="58" t="n">
        <v>7</v>
      </c>
    </row>
    <row r="10" s="53" customFormat="true" ht="20.65" hidden="false" customHeight="false" outlineLevel="0" collapsed="false">
      <c r="A10" s="53" t="str">
        <f aca="false">IF(Berechnung!A10="","",Berechnung!A10)</f>
        <v>Morten</v>
      </c>
      <c r="B10" s="54" t="str">
        <f aca="false">IF(Berechnung!B10="","",Berechnung!B10)</f>
        <v>Alexander</v>
      </c>
      <c r="C10" s="59" t="n">
        <v>14</v>
      </c>
      <c r="D10" s="59" t="n">
        <v>13</v>
      </c>
      <c r="E10" s="59" t="n">
        <v>13</v>
      </c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6" t="n">
        <f aca="false">IFERROR(AVERAGE(C10:X10),"n / a")</f>
        <v>13.3333333333333</v>
      </c>
      <c r="Z10" s="57" t="n">
        <f aca="false">Z9-1</f>
        <v>45665</v>
      </c>
      <c r="AA10" s="58" t="n">
        <v>8</v>
      </c>
    </row>
    <row r="11" s="53" customFormat="true" ht="20.65" hidden="false" customHeight="false" outlineLevel="0" collapsed="false">
      <c r="A11" s="53" t="str">
        <f aca="false">IF(Berechnung!A11="","",Berechnung!A11)</f>
        <v>Pascal</v>
      </c>
      <c r="B11" s="54" t="str">
        <f aca="false">IF(Berechnung!B11="","",Berechnung!B11)</f>
        <v>Lensch</v>
      </c>
      <c r="C11" s="59" t="n">
        <v>13</v>
      </c>
      <c r="D11" s="59" t="n">
        <v>13</v>
      </c>
      <c r="E11" s="59" t="n">
        <v>13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6" t="n">
        <f aca="false">IFERROR(AVERAGE(C11:X11),"n / a")</f>
        <v>13</v>
      </c>
      <c r="Z11" s="57" t="n">
        <f aca="false">Z10-1</f>
        <v>45664</v>
      </c>
      <c r="AA11" s="58" t="n">
        <v>9</v>
      </c>
    </row>
    <row r="12" s="53" customFormat="true" ht="20.65" hidden="false" customHeight="false" outlineLevel="0" collapsed="false">
      <c r="A12" s="53" t="str">
        <f aca="false">IF(Berechnung!A12="","",Berechnung!A12)</f>
        <v>Sebastian</v>
      </c>
      <c r="B12" s="54" t="str">
        <f aca="false">IF(Berechnung!B12="","",Berechnung!B12)</f>
        <v>Kuckluck</v>
      </c>
      <c r="C12" s="59" t="n">
        <v>12</v>
      </c>
      <c r="D12" s="59" t="n">
        <v>13</v>
      </c>
      <c r="E12" s="59" t="n">
        <v>12</v>
      </c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6" t="n">
        <f aca="false">IFERROR(AVERAGE(C12:X12),"n / a")</f>
        <v>12.3333333333333</v>
      </c>
      <c r="Z12" s="57" t="n">
        <f aca="false">Z11-1</f>
        <v>45663</v>
      </c>
      <c r="AA12" s="58" t="n">
        <v>10</v>
      </c>
    </row>
    <row r="13" s="53" customFormat="true" ht="17.35" hidden="false" customHeight="false" outlineLevel="0" collapsed="false">
      <c r="A13" s="53" t="str">
        <f aca="false">IF(Berechnung!A13="","",Berechnung!A13)</f>
        <v/>
      </c>
      <c r="B13" s="54" t="str">
        <f aca="false">IF(Berechnung!B13="","",Berechnung!B13)</f>
        <v/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6" t="str">
        <f aca="false">IFERROR(AVERAGE(C13:X13),"n / a")</f>
        <v>n / a</v>
      </c>
      <c r="Z13" s="57" t="n">
        <f aca="false">Z12-1</f>
        <v>45662</v>
      </c>
      <c r="AA13" s="58" t="n">
        <v>11</v>
      </c>
    </row>
    <row r="14" s="53" customFormat="true" ht="17.35" hidden="false" customHeight="false" outlineLevel="0" collapsed="false">
      <c r="A14" s="53" t="str">
        <f aca="false">IF(Berechnung!A14="","",Berechnung!A14)</f>
        <v/>
      </c>
      <c r="B14" s="54" t="str">
        <f aca="false">IF(Berechnung!B14="","",Berechnung!B14)</f>
        <v/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6" t="str">
        <f aca="false">IFERROR(AVERAGE(C14:X14),"n / a")</f>
        <v>n / a</v>
      </c>
      <c r="Z14" s="57" t="n">
        <f aca="false">Z13-1</f>
        <v>45661</v>
      </c>
      <c r="AA14" s="58" t="n">
        <v>12</v>
      </c>
    </row>
    <row r="15" s="53" customFormat="true" ht="17.35" hidden="false" customHeight="false" outlineLevel="0" collapsed="false">
      <c r="A15" s="53" t="str">
        <f aca="false">IF(Berechnung!A15="","",Berechnung!A15)</f>
        <v/>
      </c>
      <c r="B15" s="54" t="str">
        <f aca="false">IF(Berechnung!B15="","",Berechnung!B15)</f>
        <v/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6" t="str">
        <f aca="false">IFERROR(AVERAGE(C15:X15),"n / a")</f>
        <v>n / a</v>
      </c>
      <c r="Z15" s="57" t="n">
        <f aca="false">Z14-1</f>
        <v>45660</v>
      </c>
      <c r="AA15" s="58" t="n">
        <v>13</v>
      </c>
    </row>
    <row r="16" s="53" customFormat="true" ht="17.35" hidden="false" customHeight="false" outlineLevel="0" collapsed="false">
      <c r="A16" s="53" t="str">
        <f aca="false">IF(Berechnung!A16="","",Berechnung!A16)</f>
        <v/>
      </c>
      <c r="B16" s="54" t="str">
        <f aca="false">IF(Berechnung!B16="","",Berechnung!B16)</f>
        <v/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6" t="str">
        <f aca="false">IFERROR(AVERAGE(C16:X16),"n / a")</f>
        <v>n / a</v>
      </c>
      <c r="Z16" s="57" t="n">
        <f aca="false">Z15-1</f>
        <v>45659</v>
      </c>
      <c r="AA16" s="58" t="n">
        <v>14</v>
      </c>
    </row>
    <row r="17" s="53" customFormat="true" ht="17.35" hidden="false" customHeight="false" outlineLevel="0" collapsed="false">
      <c r="A17" s="53" t="str">
        <f aca="false">IF(Berechnung!A17="","",Berechnung!A17)</f>
        <v/>
      </c>
      <c r="B17" s="54" t="str">
        <f aca="false">IF(Berechnung!B17="","",Berechnung!B17)</f>
        <v/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6" t="str">
        <f aca="false">IFERROR(AVERAGE(C17:X17),"n / a")</f>
        <v>n / a</v>
      </c>
      <c r="Z17" s="57" t="n">
        <f aca="false">Z16-1</f>
        <v>45658</v>
      </c>
      <c r="AA17" s="58" t="n">
        <v>15</v>
      </c>
    </row>
    <row r="18" s="53" customFormat="true" ht="17.35" hidden="false" customHeight="false" outlineLevel="0" collapsed="false">
      <c r="A18" s="53" t="str">
        <f aca="false">IF(Berechnung!A18="","",Berechnung!A18)</f>
        <v/>
      </c>
      <c r="B18" s="54" t="str">
        <f aca="false">IF(Berechnung!B18="","",Berechnung!B18)</f>
        <v/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6" t="str">
        <f aca="false">IFERROR(AVERAGE(C18:X18),"n / a")</f>
        <v>n / a</v>
      </c>
      <c r="Z18" s="57" t="n">
        <f aca="false">Z17-1</f>
        <v>45657</v>
      </c>
    </row>
    <row r="19" s="53" customFormat="true" ht="17.35" hidden="false" customHeight="false" outlineLevel="0" collapsed="false">
      <c r="A19" s="53" t="str">
        <f aca="false">IF(Berechnung!A19="","",Berechnung!A19)</f>
        <v/>
      </c>
      <c r="B19" s="54" t="str">
        <f aca="false">IF(Berechnung!B19="","",Berechnung!B19)</f>
        <v/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6" t="str">
        <f aca="false">IFERROR(AVERAGE(C19:X19),"n / a")</f>
        <v>n / a</v>
      </c>
      <c r="Z19" s="57" t="n">
        <f aca="false">Z18-1</f>
        <v>45656</v>
      </c>
    </row>
    <row r="20" s="53" customFormat="true" ht="17.35" hidden="false" customHeight="false" outlineLevel="0" collapsed="false">
      <c r="A20" s="53" t="str">
        <f aca="false">IF(Berechnung!A20="","",Berechnung!A20)</f>
        <v/>
      </c>
      <c r="B20" s="54" t="str">
        <f aca="false">IF(Berechnung!B20="","",Berechnung!B20)</f>
        <v/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6" t="str">
        <f aca="false">IFERROR(AVERAGE(C20:X20),"n / a")</f>
        <v>n / a</v>
      </c>
      <c r="Z20" s="57" t="n">
        <f aca="false">Z19-1</f>
        <v>45655</v>
      </c>
    </row>
    <row r="21" s="53" customFormat="true" ht="17.35" hidden="false" customHeight="false" outlineLevel="0" collapsed="false">
      <c r="A21" s="53" t="str">
        <f aca="false">IF(Berechnung!A21="","",Berechnung!A21)</f>
        <v/>
      </c>
      <c r="B21" s="54" t="str">
        <f aca="false">IF(Berechnung!B21="","",Berechnung!B21)</f>
        <v/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6" t="str">
        <f aca="false">IFERROR(AVERAGE(C21:X21),"n / a")</f>
        <v>n / a</v>
      </c>
      <c r="Z21" s="57" t="n">
        <f aca="false">Z20-1</f>
        <v>45654</v>
      </c>
    </row>
    <row r="22" s="53" customFormat="true" ht="17.35" hidden="false" customHeight="false" outlineLevel="0" collapsed="false">
      <c r="A22" s="53" t="str">
        <f aca="false">IF(Berechnung!A22="","",Berechnung!A22)</f>
        <v/>
      </c>
      <c r="B22" s="54" t="str">
        <f aca="false">IF(Berechnung!B22="","",Berechnung!B22)</f>
        <v/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6" t="str">
        <f aca="false">IFERROR(AVERAGE(C22:X22),"n / a")</f>
        <v>n / a</v>
      </c>
      <c r="Z22" s="57" t="n">
        <f aca="false">Z21-1</f>
        <v>45653</v>
      </c>
    </row>
    <row r="23" s="53" customFormat="true" ht="17.35" hidden="false" customHeight="false" outlineLevel="0" collapsed="false">
      <c r="A23" s="53" t="str">
        <f aca="false">IF(Berechnung!A23="","",Berechnung!A23)</f>
        <v/>
      </c>
      <c r="B23" s="54" t="str">
        <f aca="false">IF(Berechnung!B23="","",Berechnung!B23)</f>
        <v/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6" t="str">
        <f aca="false">IFERROR(AVERAGE(C23:X23),"n / a")</f>
        <v>n / a</v>
      </c>
      <c r="Z23" s="57" t="n">
        <f aca="false">Z22-1</f>
        <v>45652</v>
      </c>
    </row>
    <row r="24" s="53" customFormat="true" ht="17.35" hidden="false" customHeight="false" outlineLevel="0" collapsed="false">
      <c r="A24" s="53" t="str">
        <f aca="false">IF(Berechnung!A24="","",Berechnung!A24)</f>
        <v/>
      </c>
      <c r="B24" s="54" t="str">
        <f aca="false">IF(Berechnung!B24="","",Berechnung!B24)</f>
        <v/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6" t="str">
        <f aca="false">IFERROR(AVERAGE(C24:X24),"n / a")</f>
        <v>n / a</v>
      </c>
      <c r="Z24" s="57" t="n">
        <f aca="false">Z23-1</f>
        <v>45651</v>
      </c>
    </row>
    <row r="25" s="53" customFormat="true" ht="17.35" hidden="false" customHeight="false" outlineLevel="0" collapsed="false">
      <c r="A25" s="53" t="str">
        <f aca="false">IF(Berechnung!A25="","",Berechnung!A25)</f>
        <v/>
      </c>
      <c r="B25" s="54" t="str">
        <f aca="false">IF(Berechnung!B25="","",Berechnung!B25)</f>
        <v/>
      </c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6" t="str">
        <f aca="false">IFERROR(AVERAGE(C25:X25),"n / a")</f>
        <v>n / a</v>
      </c>
      <c r="Z25" s="57" t="n">
        <f aca="false">Z24-1</f>
        <v>45650</v>
      </c>
    </row>
    <row r="26" s="53" customFormat="true" ht="17.35" hidden="false" customHeight="false" outlineLevel="0" collapsed="false">
      <c r="A26" s="53" t="str">
        <f aca="false">IF(Berechnung!A26="","",Berechnung!A26)</f>
        <v/>
      </c>
      <c r="B26" s="54" t="str">
        <f aca="false">IF(Berechnung!B26="","",Berechnung!B26)</f>
        <v/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6" t="str">
        <f aca="false">IFERROR(AVERAGE(C26:X26),"n / a")</f>
        <v>n / a</v>
      </c>
      <c r="Z26" s="57" t="n">
        <f aca="false">Z25-1</f>
        <v>45649</v>
      </c>
    </row>
    <row r="27" s="53" customFormat="true" ht="17.35" hidden="false" customHeight="false" outlineLevel="0" collapsed="false">
      <c r="A27" s="53" t="str">
        <f aca="false">IF(Berechnung!A27="","",Berechnung!A27)</f>
        <v/>
      </c>
      <c r="B27" s="54" t="str">
        <f aca="false">IF(Berechnung!B27="","",Berechnung!B27)</f>
        <v/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6" t="str">
        <f aca="false">IFERROR(AVERAGE(C27:X27),"n / a")</f>
        <v>n / a</v>
      </c>
      <c r="Z27" s="57" t="n">
        <f aca="false">Z26-1</f>
        <v>45648</v>
      </c>
    </row>
    <row r="28" s="53" customFormat="true" ht="17.35" hidden="false" customHeight="false" outlineLevel="0" collapsed="false">
      <c r="A28" s="53" t="str">
        <f aca="false">IF(Berechnung!A28="","",Berechnung!A28)</f>
        <v/>
      </c>
      <c r="B28" s="54" t="str">
        <f aca="false">IF(Berechnung!B28="","",Berechnung!B28)</f>
        <v/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6" t="str">
        <f aca="false">IFERROR(AVERAGE(C28:X28),"n / a")</f>
        <v>n / a</v>
      </c>
      <c r="Z28" s="57" t="n">
        <f aca="false">Z27-1</f>
        <v>45647</v>
      </c>
    </row>
    <row r="29" s="53" customFormat="true" ht="17.35" hidden="false" customHeight="false" outlineLevel="0" collapsed="false">
      <c r="A29" s="53" t="str">
        <f aca="false">IF(Berechnung!A29="","",Berechnung!A29)</f>
        <v/>
      </c>
      <c r="B29" s="54" t="str">
        <f aca="false">IF(Berechnung!B29="","",Berechnung!B29)</f>
        <v/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6" t="str">
        <f aca="false">IFERROR(AVERAGE(C29:X29),"n / a")</f>
        <v>n / a</v>
      </c>
      <c r="Z29" s="57" t="n">
        <f aca="false">Z28-1</f>
        <v>45646</v>
      </c>
    </row>
    <row r="30" s="53" customFormat="true" ht="17.35" hidden="false" customHeight="false" outlineLevel="0" collapsed="false">
      <c r="A30" s="53" t="str">
        <f aca="false">IF(Berechnung!A30="","",Berechnung!A30)</f>
        <v/>
      </c>
      <c r="B30" s="54" t="str">
        <f aca="false">IF(Berechnung!B30="","",Berechnung!B30)</f>
        <v/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6" t="str">
        <f aca="false">IFERROR(AVERAGE(C30:X30),"n / a")</f>
        <v>n / a</v>
      </c>
      <c r="Z30" s="57" t="n">
        <f aca="false">Z29-1</f>
        <v>45645</v>
      </c>
    </row>
    <row r="31" s="53" customFormat="true" ht="17.35" hidden="false" customHeight="false" outlineLevel="0" collapsed="false">
      <c r="A31" s="53" t="str">
        <f aca="false">IF(Berechnung!A31="","",Berechnung!A31)</f>
        <v/>
      </c>
      <c r="B31" s="54" t="str">
        <f aca="false">IF(Berechnung!B31="","",Berechnung!B31)</f>
        <v/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6" t="str">
        <f aca="false">IFERROR(AVERAGE(C31:X31),"n / a")</f>
        <v>n / a</v>
      </c>
      <c r="Z31" s="57" t="n">
        <f aca="false">Z30-1</f>
        <v>45644</v>
      </c>
    </row>
    <row r="32" s="53" customFormat="true" ht="17.35" hidden="false" customHeight="false" outlineLevel="0" collapsed="false">
      <c r="A32" s="53" t="str">
        <f aca="false">IF(Berechnung!A32="","",Berechnung!A32)</f>
        <v/>
      </c>
      <c r="B32" s="54" t="str">
        <f aca="false">IF(Berechnung!B32="","",Berechnung!B32)</f>
        <v/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6" t="str">
        <f aca="false">IFERROR(AVERAGE(C32:X32),"n / a")</f>
        <v>n / a</v>
      </c>
      <c r="Z32" s="57" t="n">
        <f aca="false">Z31-1</f>
        <v>45643</v>
      </c>
    </row>
    <row r="33" s="53" customFormat="true" ht="17.35" hidden="false" customHeight="false" outlineLevel="0" collapsed="false">
      <c r="A33" s="53" t="str">
        <f aca="false">IF(Berechnung!A33="","",Berechnung!A33)</f>
        <v/>
      </c>
      <c r="B33" s="54" t="str">
        <f aca="false">IF(Berechnung!B33="","",Berechnung!B33)</f>
        <v/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6" t="str">
        <f aca="false">IFERROR(AVERAGE(C33:X33),"n / a")</f>
        <v>n / a</v>
      </c>
      <c r="Z33" s="57" t="n">
        <f aca="false">Z32-1</f>
        <v>45642</v>
      </c>
    </row>
    <row r="34" s="53" customFormat="true" ht="17.35" hidden="false" customHeight="false" outlineLevel="0" collapsed="false">
      <c r="A34" s="53" t="str">
        <f aca="false">IF(Berechnung!A34="","",Berechnung!A34)</f>
        <v/>
      </c>
      <c r="B34" s="54" t="str">
        <f aca="false">IF(Berechnung!B34="","",Berechnung!B34)</f>
        <v/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6" t="str">
        <f aca="false">IFERROR(AVERAGE(C34:X34),"n / a")</f>
        <v>n / a</v>
      </c>
      <c r="Z34" s="57" t="n">
        <f aca="false">Z33-1</f>
        <v>45641</v>
      </c>
    </row>
    <row r="35" s="53" customFormat="true" ht="17.35" hidden="false" customHeight="false" outlineLevel="0" collapsed="false">
      <c r="A35" s="53" t="str">
        <f aca="false">IF(Berechnung!A35="","",Berechnung!A35)</f>
        <v/>
      </c>
      <c r="B35" s="54" t="str">
        <f aca="false">IF(Berechnung!B35="","",Berechnung!B35)</f>
        <v/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6" t="str">
        <f aca="false">IFERROR(AVERAGE(C35:X35),"n / a")</f>
        <v>n / a</v>
      </c>
      <c r="Z35" s="57" t="n">
        <f aca="false">Z34-1</f>
        <v>45640</v>
      </c>
    </row>
    <row r="36" customFormat="false" ht="14.25" hidden="false" customHeight="false" outlineLevel="0" collapsed="false">
      <c r="Z36" s="60" t="n">
        <f aca="false">Z35-1</f>
        <v>45639</v>
      </c>
    </row>
    <row r="37" customFormat="false" ht="14.25" hidden="false" customHeight="false" outlineLevel="0" collapsed="false">
      <c r="Z37" s="60" t="n">
        <f aca="false">Z36-1</f>
        <v>45638</v>
      </c>
    </row>
    <row r="38" customFormat="false" ht="14.25" hidden="false" customHeight="false" outlineLevel="0" collapsed="false">
      <c r="Z38" s="60" t="n">
        <f aca="false">Z37-1</f>
        <v>45637</v>
      </c>
    </row>
    <row r="39" customFormat="false" ht="14.25" hidden="false" customHeight="false" outlineLevel="0" collapsed="false">
      <c r="Z39" s="60" t="n">
        <f aca="false">Z38-1</f>
        <v>45636</v>
      </c>
    </row>
    <row r="40" customFormat="false" ht="14.25" hidden="false" customHeight="false" outlineLevel="0" collapsed="false">
      <c r="Z40" s="60" t="n">
        <f aca="false">Z39-1</f>
        <v>45635</v>
      </c>
    </row>
    <row r="41" customFormat="false" ht="14.25" hidden="false" customHeight="false" outlineLevel="0" collapsed="false">
      <c r="Z41" s="60" t="n">
        <f aca="false">Z40-1</f>
        <v>45634</v>
      </c>
    </row>
    <row r="42" customFormat="false" ht="14.25" hidden="false" customHeight="false" outlineLevel="0" collapsed="false">
      <c r="Z42" s="60" t="n">
        <f aca="false">Z41-1</f>
        <v>45633</v>
      </c>
    </row>
    <row r="43" customFormat="false" ht="14.25" hidden="false" customHeight="false" outlineLevel="0" collapsed="false">
      <c r="Z43" s="60" t="n">
        <f aca="false">Z42-1</f>
        <v>45632</v>
      </c>
    </row>
    <row r="44" customFormat="false" ht="14.25" hidden="false" customHeight="false" outlineLevel="0" collapsed="false">
      <c r="Z44" s="60" t="n">
        <f aca="false">Z43-1</f>
        <v>45631</v>
      </c>
    </row>
    <row r="45" customFormat="false" ht="14.25" hidden="false" customHeight="false" outlineLevel="0" collapsed="false">
      <c r="Z45" s="60" t="n">
        <f aca="false">Z44-1</f>
        <v>45630</v>
      </c>
    </row>
    <row r="46" customFormat="false" ht="14.25" hidden="false" customHeight="false" outlineLevel="0" collapsed="false">
      <c r="Z46" s="60" t="n">
        <f aca="false">Z45-1</f>
        <v>45629</v>
      </c>
    </row>
    <row r="47" customFormat="false" ht="14.25" hidden="false" customHeight="false" outlineLevel="0" collapsed="false">
      <c r="Z47" s="60" t="n">
        <f aca="false">Z46-1</f>
        <v>45628</v>
      </c>
    </row>
    <row r="48" customFormat="false" ht="14.25" hidden="false" customHeight="false" outlineLevel="0" collapsed="false">
      <c r="Z48" s="60" t="n">
        <f aca="false">Z47-1</f>
        <v>45627</v>
      </c>
    </row>
    <row r="49" customFormat="false" ht="14.25" hidden="false" customHeight="false" outlineLevel="0" collapsed="false">
      <c r="Z49" s="60" t="n">
        <f aca="false">Z48-1</f>
        <v>45626</v>
      </c>
    </row>
    <row r="50" customFormat="false" ht="14.25" hidden="false" customHeight="false" outlineLevel="0" collapsed="false">
      <c r="Z50" s="60" t="n">
        <f aca="false">Z49-1</f>
        <v>45625</v>
      </c>
    </row>
    <row r="51" customFormat="false" ht="14.25" hidden="false" customHeight="false" outlineLevel="0" collapsed="false">
      <c r="Z51" s="60" t="n">
        <f aca="false">Z50-1</f>
        <v>45624</v>
      </c>
    </row>
    <row r="52" customFormat="false" ht="14.25" hidden="false" customHeight="false" outlineLevel="0" collapsed="false">
      <c r="Z52" s="60" t="n">
        <f aca="false">Z51-1</f>
        <v>45623</v>
      </c>
    </row>
    <row r="53" customFormat="false" ht="14.25" hidden="false" customHeight="false" outlineLevel="0" collapsed="false">
      <c r="Z53" s="60" t="n">
        <f aca="false">Z52-1</f>
        <v>45622</v>
      </c>
    </row>
    <row r="54" customFormat="false" ht="14.25" hidden="false" customHeight="false" outlineLevel="0" collapsed="false">
      <c r="Z54" s="60" t="n">
        <f aca="false">Z53-1</f>
        <v>45621</v>
      </c>
    </row>
    <row r="55" customFormat="false" ht="14.25" hidden="false" customHeight="false" outlineLevel="0" collapsed="false">
      <c r="Z55" s="60" t="n">
        <f aca="false">Z54-1</f>
        <v>45620</v>
      </c>
    </row>
    <row r="56" customFormat="false" ht="14.25" hidden="false" customHeight="false" outlineLevel="0" collapsed="false">
      <c r="Z56" s="60" t="n">
        <f aca="false">Z55-1</f>
        <v>45619</v>
      </c>
    </row>
    <row r="57" customFormat="false" ht="14.25" hidden="false" customHeight="false" outlineLevel="0" collapsed="false">
      <c r="Z57" s="60" t="n">
        <f aca="false">Z56-1</f>
        <v>45618</v>
      </c>
    </row>
    <row r="58" customFormat="false" ht="14.25" hidden="false" customHeight="false" outlineLevel="0" collapsed="false">
      <c r="Z58" s="60" t="n">
        <f aca="false">Z57-1</f>
        <v>45617</v>
      </c>
    </row>
    <row r="59" customFormat="false" ht="14.25" hidden="false" customHeight="false" outlineLevel="0" collapsed="false">
      <c r="Z59" s="60" t="n">
        <f aca="false">Z58-1</f>
        <v>45616</v>
      </c>
    </row>
    <row r="60" customFormat="false" ht="14.25" hidden="false" customHeight="false" outlineLevel="0" collapsed="false">
      <c r="Z60" s="60" t="n">
        <f aca="false">Z59-1</f>
        <v>45615</v>
      </c>
    </row>
    <row r="61" customFormat="false" ht="14.25" hidden="false" customHeight="false" outlineLevel="0" collapsed="false">
      <c r="Z61" s="60" t="n">
        <f aca="false">Z60-1</f>
        <v>45614</v>
      </c>
    </row>
    <row r="62" customFormat="false" ht="14.25" hidden="false" customHeight="false" outlineLevel="0" collapsed="false">
      <c r="Z62" s="60" t="n">
        <f aca="false">Z61-1</f>
        <v>45613</v>
      </c>
    </row>
    <row r="63" customFormat="false" ht="14.25" hidden="false" customHeight="false" outlineLevel="0" collapsed="false">
      <c r="Z63" s="60" t="n">
        <f aca="false">Z62-1</f>
        <v>45612</v>
      </c>
    </row>
    <row r="64" customFormat="false" ht="14.25" hidden="false" customHeight="false" outlineLevel="0" collapsed="false">
      <c r="Z64" s="60" t="n">
        <f aca="false">Z63-1</f>
        <v>45611</v>
      </c>
    </row>
    <row r="65" customFormat="false" ht="14.25" hidden="false" customHeight="false" outlineLevel="0" collapsed="false">
      <c r="Z65" s="60" t="n">
        <f aca="false">Z64-1</f>
        <v>45610</v>
      </c>
    </row>
    <row r="66" customFormat="false" ht="14.25" hidden="false" customHeight="false" outlineLevel="0" collapsed="false">
      <c r="Z66" s="60" t="n">
        <f aca="false">Z65-1</f>
        <v>45609</v>
      </c>
    </row>
    <row r="67" customFormat="false" ht="14.25" hidden="false" customHeight="false" outlineLevel="0" collapsed="false">
      <c r="Z67" s="60" t="n">
        <f aca="false">Z66-1</f>
        <v>45608</v>
      </c>
    </row>
    <row r="68" customFormat="false" ht="14.25" hidden="false" customHeight="false" outlineLevel="0" collapsed="false">
      <c r="Z68" s="60" t="n">
        <f aca="false">Z67-1</f>
        <v>45607</v>
      </c>
    </row>
    <row r="69" customFormat="false" ht="14.25" hidden="false" customHeight="false" outlineLevel="0" collapsed="false">
      <c r="Z69" s="60" t="n">
        <f aca="false">Z68-1</f>
        <v>45606</v>
      </c>
    </row>
    <row r="70" customFormat="false" ht="14.25" hidden="false" customHeight="false" outlineLevel="0" collapsed="false">
      <c r="Z70" s="60" t="n">
        <f aca="false">Z69-1</f>
        <v>45605</v>
      </c>
    </row>
    <row r="71" customFormat="false" ht="14.25" hidden="false" customHeight="false" outlineLevel="0" collapsed="false">
      <c r="Z71" s="60" t="n">
        <f aca="false">Z70-1</f>
        <v>45604</v>
      </c>
    </row>
    <row r="72" customFormat="false" ht="14.25" hidden="false" customHeight="false" outlineLevel="0" collapsed="false">
      <c r="Z72" s="60" t="n">
        <f aca="false">Z71-1</f>
        <v>45603</v>
      </c>
    </row>
    <row r="73" customFormat="false" ht="14.25" hidden="false" customHeight="false" outlineLevel="0" collapsed="false">
      <c r="Z73" s="60" t="n">
        <f aca="false">Z72-1</f>
        <v>45602</v>
      </c>
    </row>
    <row r="74" customFormat="false" ht="14.25" hidden="false" customHeight="false" outlineLevel="0" collapsed="false">
      <c r="Z74" s="60" t="n">
        <f aca="false">Z73-1</f>
        <v>45601</v>
      </c>
    </row>
    <row r="75" customFormat="false" ht="14.25" hidden="false" customHeight="false" outlineLevel="0" collapsed="false">
      <c r="Z75" s="60" t="n">
        <f aca="false">Z74-1</f>
        <v>45600</v>
      </c>
    </row>
    <row r="76" customFormat="false" ht="14.25" hidden="false" customHeight="false" outlineLevel="0" collapsed="false">
      <c r="Z76" s="60" t="n">
        <f aca="false">Z75-1</f>
        <v>45599</v>
      </c>
    </row>
    <row r="77" customFormat="false" ht="14.25" hidden="false" customHeight="false" outlineLevel="0" collapsed="false">
      <c r="Z77" s="60" t="n">
        <f aca="false">Z76-1</f>
        <v>45598</v>
      </c>
    </row>
    <row r="78" customFormat="false" ht="14.25" hidden="false" customHeight="false" outlineLevel="0" collapsed="false">
      <c r="Z78" s="60" t="n">
        <f aca="false">Z77-1</f>
        <v>45597</v>
      </c>
    </row>
    <row r="79" customFormat="false" ht="14.25" hidden="false" customHeight="false" outlineLevel="0" collapsed="false">
      <c r="Z79" s="60" t="n">
        <f aca="false">Z78-1</f>
        <v>45596</v>
      </c>
    </row>
    <row r="80" customFormat="false" ht="14.25" hidden="false" customHeight="false" outlineLevel="0" collapsed="false">
      <c r="Z80" s="60" t="n">
        <f aca="false">Z79-1</f>
        <v>45595</v>
      </c>
    </row>
    <row r="81" customFormat="false" ht="14.25" hidden="false" customHeight="false" outlineLevel="0" collapsed="false">
      <c r="Z81" s="60" t="n">
        <f aca="false">Z80-1</f>
        <v>45594</v>
      </c>
    </row>
    <row r="82" customFormat="false" ht="14.25" hidden="false" customHeight="false" outlineLevel="0" collapsed="false">
      <c r="Z82" s="60" t="n">
        <f aca="false">Z81-1</f>
        <v>45593</v>
      </c>
    </row>
    <row r="83" customFormat="false" ht="14.25" hidden="false" customHeight="false" outlineLevel="0" collapsed="false">
      <c r="Z83" s="60" t="n">
        <f aca="false">Z82-1</f>
        <v>45592</v>
      </c>
    </row>
    <row r="84" customFormat="false" ht="14.25" hidden="false" customHeight="false" outlineLevel="0" collapsed="false">
      <c r="Z84" s="60" t="n">
        <f aca="false">Z83-1</f>
        <v>45591</v>
      </c>
    </row>
    <row r="85" customFormat="false" ht="14.25" hidden="false" customHeight="false" outlineLevel="0" collapsed="false">
      <c r="Z85" s="60" t="n">
        <f aca="false">Z84-1</f>
        <v>45590</v>
      </c>
    </row>
    <row r="86" customFormat="false" ht="14.25" hidden="false" customHeight="false" outlineLevel="0" collapsed="false">
      <c r="Z86" s="60" t="n">
        <f aca="false">Z85-1</f>
        <v>45589</v>
      </c>
    </row>
    <row r="87" customFormat="false" ht="14.25" hidden="false" customHeight="false" outlineLevel="0" collapsed="false">
      <c r="Z87" s="60" t="n">
        <f aca="false">Z86-1</f>
        <v>45588</v>
      </c>
    </row>
    <row r="88" customFormat="false" ht="14.25" hidden="false" customHeight="false" outlineLevel="0" collapsed="false">
      <c r="Z88" s="60" t="n">
        <f aca="false">Z87-1</f>
        <v>45587</v>
      </c>
    </row>
    <row r="89" customFormat="false" ht="14.25" hidden="false" customHeight="false" outlineLevel="0" collapsed="false">
      <c r="Z89" s="60" t="n">
        <f aca="false">Z88-1</f>
        <v>45586</v>
      </c>
    </row>
    <row r="90" customFormat="false" ht="14.25" hidden="false" customHeight="false" outlineLevel="0" collapsed="false">
      <c r="Z90" s="60" t="n">
        <f aca="false">Z89-1</f>
        <v>45585</v>
      </c>
    </row>
    <row r="91" customFormat="false" ht="14.25" hidden="false" customHeight="false" outlineLevel="0" collapsed="false">
      <c r="Z91" s="60" t="n">
        <f aca="false">Z90-1</f>
        <v>45584</v>
      </c>
    </row>
    <row r="92" customFormat="false" ht="14.25" hidden="false" customHeight="false" outlineLevel="0" collapsed="false">
      <c r="Z92" s="60" t="n">
        <f aca="false">Z91-1</f>
        <v>45583</v>
      </c>
    </row>
    <row r="93" customFormat="false" ht="14.25" hidden="false" customHeight="false" outlineLevel="0" collapsed="false">
      <c r="Z93" s="60" t="n">
        <f aca="false">Z92-1</f>
        <v>45582</v>
      </c>
    </row>
    <row r="94" customFormat="false" ht="14.25" hidden="false" customHeight="false" outlineLevel="0" collapsed="false">
      <c r="Z94" s="60" t="n">
        <f aca="false">Z93-1</f>
        <v>45581</v>
      </c>
    </row>
    <row r="95" customFormat="false" ht="14.25" hidden="false" customHeight="false" outlineLevel="0" collapsed="false">
      <c r="Z95" s="60" t="n">
        <f aca="false">Z94-1</f>
        <v>45580</v>
      </c>
    </row>
    <row r="96" customFormat="false" ht="14.25" hidden="false" customHeight="false" outlineLevel="0" collapsed="false">
      <c r="Z96" s="60" t="n">
        <f aca="false">Z95-1</f>
        <v>45579</v>
      </c>
    </row>
    <row r="97" customFormat="false" ht="14.25" hidden="false" customHeight="false" outlineLevel="0" collapsed="false">
      <c r="Z97" s="60" t="n">
        <f aca="false">Z96-1</f>
        <v>45578</v>
      </c>
    </row>
    <row r="98" customFormat="false" ht="14.25" hidden="false" customHeight="false" outlineLevel="0" collapsed="false">
      <c r="Z98" s="60" t="n">
        <f aca="false">Z97-1</f>
        <v>45577</v>
      </c>
    </row>
    <row r="99" customFormat="false" ht="14.25" hidden="false" customHeight="false" outlineLevel="0" collapsed="false">
      <c r="Z99" s="60" t="n">
        <f aca="false">Z98-1</f>
        <v>45576</v>
      </c>
    </row>
    <row r="100" customFormat="false" ht="14.25" hidden="false" customHeight="false" outlineLevel="0" collapsed="false">
      <c r="Z100" s="60" t="n">
        <f aca="false">Z99-1</f>
        <v>45575</v>
      </c>
    </row>
    <row r="101" customFormat="false" ht="14.25" hidden="false" customHeight="false" outlineLevel="0" collapsed="false">
      <c r="Z101" s="60" t="n">
        <f aca="false">Z100-1</f>
        <v>45574</v>
      </c>
    </row>
    <row r="102" customFormat="false" ht="14.25" hidden="false" customHeight="false" outlineLevel="0" collapsed="false">
      <c r="Z102" s="60" t="n">
        <f aca="false">Z101-1</f>
        <v>45573</v>
      </c>
    </row>
    <row r="103" customFormat="false" ht="14.25" hidden="false" customHeight="false" outlineLevel="0" collapsed="false">
      <c r="Z103" s="60" t="n">
        <f aca="false">Z102-1</f>
        <v>45572</v>
      </c>
    </row>
    <row r="104" customFormat="false" ht="14.25" hidden="false" customHeight="false" outlineLevel="0" collapsed="false">
      <c r="Z104" s="60" t="n">
        <f aca="false">Z103-1</f>
        <v>45571</v>
      </c>
    </row>
    <row r="105" customFormat="false" ht="14.25" hidden="false" customHeight="false" outlineLevel="0" collapsed="false">
      <c r="Z105" s="60" t="n">
        <f aca="false">Z104-1</f>
        <v>45570</v>
      </c>
    </row>
    <row r="106" customFormat="false" ht="14.25" hidden="false" customHeight="false" outlineLevel="0" collapsed="false">
      <c r="Z106" s="60" t="n">
        <f aca="false">Z105-1</f>
        <v>45569</v>
      </c>
    </row>
    <row r="107" customFormat="false" ht="14.25" hidden="false" customHeight="false" outlineLevel="0" collapsed="false">
      <c r="Z107" s="60" t="n">
        <f aca="false">Z106-1</f>
        <v>45568</v>
      </c>
    </row>
    <row r="108" customFormat="false" ht="14.25" hidden="false" customHeight="false" outlineLevel="0" collapsed="false">
      <c r="Z108" s="60" t="n">
        <f aca="false">Z107-1</f>
        <v>45567</v>
      </c>
    </row>
    <row r="109" customFormat="false" ht="14.25" hidden="false" customHeight="false" outlineLevel="0" collapsed="false">
      <c r="Z109" s="60" t="n">
        <f aca="false">Z108-1</f>
        <v>45566</v>
      </c>
    </row>
    <row r="110" customFormat="false" ht="14.25" hidden="false" customHeight="false" outlineLevel="0" collapsed="false">
      <c r="Z110" s="60" t="n">
        <f aca="false">Z109-1</f>
        <v>45565</v>
      </c>
    </row>
    <row r="111" customFormat="false" ht="14.25" hidden="false" customHeight="false" outlineLevel="0" collapsed="false">
      <c r="Z111" s="60" t="n">
        <f aca="false">Z110-1</f>
        <v>45564</v>
      </c>
    </row>
    <row r="112" customFormat="false" ht="14.25" hidden="false" customHeight="false" outlineLevel="0" collapsed="false">
      <c r="Z112" s="60" t="n">
        <f aca="false">Z111-1</f>
        <v>45563</v>
      </c>
    </row>
    <row r="113" customFormat="false" ht="14.25" hidden="false" customHeight="false" outlineLevel="0" collapsed="false">
      <c r="Z113" s="60" t="n">
        <f aca="false">Z112-1</f>
        <v>45562</v>
      </c>
    </row>
    <row r="114" customFormat="false" ht="14.25" hidden="false" customHeight="false" outlineLevel="0" collapsed="false">
      <c r="Z114" s="60" t="n">
        <f aca="false">Z113-1</f>
        <v>45561</v>
      </c>
    </row>
    <row r="115" customFormat="false" ht="14.25" hidden="false" customHeight="false" outlineLevel="0" collapsed="false">
      <c r="Z115" s="60" t="n">
        <f aca="false">Z114-1</f>
        <v>45560</v>
      </c>
    </row>
    <row r="116" customFormat="false" ht="14.25" hidden="false" customHeight="false" outlineLevel="0" collapsed="false">
      <c r="Z116" s="60" t="n">
        <f aca="false">Z115-1</f>
        <v>45559</v>
      </c>
    </row>
    <row r="117" customFormat="false" ht="14.25" hidden="false" customHeight="false" outlineLevel="0" collapsed="false">
      <c r="Z117" s="60" t="n">
        <f aca="false">Z116-1</f>
        <v>45558</v>
      </c>
    </row>
    <row r="118" customFormat="false" ht="14.25" hidden="false" customHeight="false" outlineLevel="0" collapsed="false">
      <c r="Z118" s="60" t="n">
        <f aca="false">Z117-1</f>
        <v>45557</v>
      </c>
    </row>
    <row r="119" customFormat="false" ht="14.25" hidden="false" customHeight="false" outlineLevel="0" collapsed="false">
      <c r="Z119" s="60" t="n">
        <f aca="false">Z118-1</f>
        <v>45556</v>
      </c>
    </row>
    <row r="120" customFormat="false" ht="14.25" hidden="false" customHeight="false" outlineLevel="0" collapsed="false">
      <c r="Z120" s="60" t="n">
        <f aca="false">Z119-1</f>
        <v>45555</v>
      </c>
    </row>
    <row r="121" customFormat="false" ht="14.25" hidden="false" customHeight="false" outlineLevel="0" collapsed="false">
      <c r="Z121" s="60" t="n">
        <f aca="false">Z120-1</f>
        <v>45554</v>
      </c>
    </row>
    <row r="122" customFormat="false" ht="14.25" hidden="false" customHeight="false" outlineLevel="0" collapsed="false">
      <c r="Z122" s="60" t="n">
        <f aca="false">Z121-1</f>
        <v>45553</v>
      </c>
    </row>
    <row r="123" customFormat="false" ht="14.25" hidden="false" customHeight="false" outlineLevel="0" collapsed="false">
      <c r="Z123" s="60" t="n">
        <f aca="false">Z122-1</f>
        <v>45552</v>
      </c>
    </row>
    <row r="124" customFormat="false" ht="14.25" hidden="false" customHeight="false" outlineLevel="0" collapsed="false">
      <c r="Z124" s="60" t="n">
        <f aca="false">Z123-1</f>
        <v>45551</v>
      </c>
    </row>
    <row r="125" customFormat="false" ht="14.25" hidden="false" customHeight="false" outlineLevel="0" collapsed="false">
      <c r="Z125" s="60" t="n">
        <f aca="false">Z124-1</f>
        <v>45550</v>
      </c>
    </row>
    <row r="126" customFormat="false" ht="14.25" hidden="false" customHeight="false" outlineLevel="0" collapsed="false">
      <c r="Z126" s="60" t="n">
        <f aca="false">Z125-1</f>
        <v>45549</v>
      </c>
    </row>
    <row r="127" customFormat="false" ht="14.25" hidden="false" customHeight="false" outlineLevel="0" collapsed="false">
      <c r="Z127" s="60" t="n">
        <f aca="false">Z126-1</f>
        <v>45548</v>
      </c>
    </row>
    <row r="128" customFormat="false" ht="14.25" hidden="false" customHeight="false" outlineLevel="0" collapsed="false">
      <c r="Z128" s="60" t="n">
        <f aca="false">Z127-1</f>
        <v>45547</v>
      </c>
    </row>
    <row r="129" customFormat="false" ht="14.25" hidden="false" customHeight="false" outlineLevel="0" collapsed="false">
      <c r="Z129" s="60" t="n">
        <f aca="false">Z128-1</f>
        <v>45546</v>
      </c>
    </row>
    <row r="130" customFormat="false" ht="14.25" hidden="false" customHeight="false" outlineLevel="0" collapsed="false">
      <c r="Z130" s="60" t="n">
        <f aca="false">Z129-1</f>
        <v>45545</v>
      </c>
    </row>
    <row r="131" customFormat="false" ht="14.25" hidden="false" customHeight="false" outlineLevel="0" collapsed="false">
      <c r="Z131" s="60" t="n">
        <f aca="false">Z130-1</f>
        <v>45544</v>
      </c>
    </row>
    <row r="132" customFormat="false" ht="14.25" hidden="false" customHeight="false" outlineLevel="0" collapsed="false">
      <c r="Z132" s="60" t="n">
        <f aca="false">Z131-1</f>
        <v>45543</v>
      </c>
    </row>
    <row r="133" customFormat="false" ht="14.25" hidden="false" customHeight="false" outlineLevel="0" collapsed="false">
      <c r="Z133" s="60" t="n">
        <f aca="false">Z132-1</f>
        <v>45542</v>
      </c>
    </row>
    <row r="134" customFormat="false" ht="14.25" hidden="false" customHeight="false" outlineLevel="0" collapsed="false">
      <c r="Z134" s="60" t="n">
        <f aca="false">Z133-1</f>
        <v>45541</v>
      </c>
    </row>
    <row r="135" customFormat="false" ht="14.25" hidden="false" customHeight="false" outlineLevel="0" collapsed="false">
      <c r="Z135" s="60" t="n">
        <f aca="false">Z134-1</f>
        <v>45540</v>
      </c>
    </row>
    <row r="136" customFormat="false" ht="14.25" hidden="false" customHeight="false" outlineLevel="0" collapsed="false">
      <c r="Z136" s="60" t="n">
        <f aca="false">Z135-1</f>
        <v>45539</v>
      </c>
    </row>
    <row r="137" customFormat="false" ht="14.25" hidden="false" customHeight="false" outlineLevel="0" collapsed="false">
      <c r="Z137" s="60" t="n">
        <f aca="false">Z136-1</f>
        <v>45538</v>
      </c>
    </row>
    <row r="138" customFormat="false" ht="14.25" hidden="false" customHeight="false" outlineLevel="0" collapsed="false">
      <c r="Z138" s="60" t="n">
        <f aca="false">Z137-1</f>
        <v>45537</v>
      </c>
    </row>
    <row r="139" customFormat="false" ht="14.25" hidden="false" customHeight="false" outlineLevel="0" collapsed="false">
      <c r="Z139" s="60" t="n">
        <f aca="false">Z138-1</f>
        <v>45536</v>
      </c>
    </row>
    <row r="140" customFormat="false" ht="14.25" hidden="false" customHeight="false" outlineLevel="0" collapsed="false">
      <c r="Z140" s="60" t="n">
        <f aca="false">Z139-1</f>
        <v>45535</v>
      </c>
    </row>
    <row r="141" customFormat="false" ht="14.25" hidden="false" customHeight="false" outlineLevel="0" collapsed="false">
      <c r="Z141" s="60" t="n">
        <f aca="false">Z140-1</f>
        <v>45534</v>
      </c>
    </row>
    <row r="142" customFormat="false" ht="14.25" hidden="false" customHeight="false" outlineLevel="0" collapsed="false">
      <c r="Z142" s="60" t="n">
        <f aca="false">Z141-1</f>
        <v>45533</v>
      </c>
    </row>
    <row r="143" customFormat="false" ht="14.25" hidden="false" customHeight="false" outlineLevel="0" collapsed="false">
      <c r="Z143" s="60" t="n">
        <f aca="false">Z142-1</f>
        <v>45532</v>
      </c>
    </row>
    <row r="144" customFormat="false" ht="14.25" hidden="false" customHeight="false" outlineLevel="0" collapsed="false">
      <c r="Z144" s="60" t="n">
        <f aca="false">Z143-1</f>
        <v>45531</v>
      </c>
    </row>
    <row r="145" customFormat="false" ht="14.25" hidden="false" customHeight="false" outlineLevel="0" collapsed="false">
      <c r="Z145" s="60" t="n">
        <f aca="false">Z144-1</f>
        <v>45530</v>
      </c>
    </row>
    <row r="146" customFormat="false" ht="14.25" hidden="false" customHeight="false" outlineLevel="0" collapsed="false">
      <c r="Z146" s="60" t="n">
        <f aca="false">Z145-1</f>
        <v>45529</v>
      </c>
    </row>
    <row r="147" customFormat="false" ht="14.25" hidden="false" customHeight="false" outlineLevel="0" collapsed="false">
      <c r="Z147" s="60" t="n">
        <f aca="false">Z146-1</f>
        <v>45528</v>
      </c>
    </row>
    <row r="148" customFormat="false" ht="14.25" hidden="false" customHeight="false" outlineLevel="0" collapsed="false">
      <c r="Z148" s="60" t="n">
        <f aca="false">Z147-1</f>
        <v>45527</v>
      </c>
    </row>
    <row r="149" customFormat="false" ht="14.25" hidden="false" customHeight="false" outlineLevel="0" collapsed="false">
      <c r="Z149" s="60" t="n">
        <f aca="false">Z148-1</f>
        <v>45526</v>
      </c>
    </row>
    <row r="150" customFormat="false" ht="14.25" hidden="false" customHeight="false" outlineLevel="0" collapsed="false">
      <c r="Z150" s="60" t="n">
        <f aca="false">Z149-1</f>
        <v>45525</v>
      </c>
    </row>
    <row r="151" customFormat="false" ht="14.25" hidden="false" customHeight="false" outlineLevel="0" collapsed="false">
      <c r="Z151" s="60" t="n">
        <f aca="false">Z150-1</f>
        <v>45524</v>
      </c>
    </row>
    <row r="152" customFormat="false" ht="14.25" hidden="false" customHeight="false" outlineLevel="0" collapsed="false">
      <c r="Z152" s="60" t="n">
        <f aca="false">Z151-1</f>
        <v>45523</v>
      </c>
    </row>
    <row r="153" customFormat="false" ht="14.25" hidden="false" customHeight="false" outlineLevel="0" collapsed="false">
      <c r="Z153" s="60" t="n">
        <f aca="false">Z152-1</f>
        <v>45522</v>
      </c>
    </row>
    <row r="154" customFormat="false" ht="14.25" hidden="false" customHeight="false" outlineLevel="0" collapsed="false">
      <c r="Z154" s="60" t="n">
        <f aca="false">Z153-1</f>
        <v>45521</v>
      </c>
    </row>
    <row r="155" customFormat="false" ht="14.25" hidden="false" customHeight="false" outlineLevel="0" collapsed="false">
      <c r="Z155" s="60" t="n">
        <f aca="false">Z154-1</f>
        <v>45520</v>
      </c>
    </row>
    <row r="156" customFormat="false" ht="14.25" hidden="false" customHeight="false" outlineLevel="0" collapsed="false">
      <c r="Z156" s="60" t="n">
        <f aca="false">Z155-1</f>
        <v>45519</v>
      </c>
    </row>
    <row r="157" customFormat="false" ht="14.25" hidden="false" customHeight="false" outlineLevel="0" collapsed="false">
      <c r="Z157" s="60" t="n">
        <f aca="false">Z156-1</f>
        <v>45518</v>
      </c>
    </row>
    <row r="158" customFormat="false" ht="14.25" hidden="false" customHeight="false" outlineLevel="0" collapsed="false">
      <c r="Z158" s="60" t="n">
        <f aca="false">Z157-1</f>
        <v>45517</v>
      </c>
    </row>
    <row r="159" customFormat="false" ht="14.25" hidden="false" customHeight="false" outlineLevel="0" collapsed="false">
      <c r="Z159" s="60" t="n">
        <f aca="false">Z158-1</f>
        <v>45516</v>
      </c>
    </row>
    <row r="160" customFormat="false" ht="14.25" hidden="false" customHeight="false" outlineLevel="0" collapsed="false">
      <c r="Z160" s="60" t="n">
        <f aca="false">Z159-1</f>
        <v>45515</v>
      </c>
    </row>
    <row r="161" customFormat="false" ht="14.25" hidden="false" customHeight="false" outlineLevel="0" collapsed="false">
      <c r="Z161" s="60" t="n">
        <f aca="false">Z160-1</f>
        <v>45514</v>
      </c>
    </row>
    <row r="162" customFormat="false" ht="14.25" hidden="false" customHeight="false" outlineLevel="0" collapsed="false">
      <c r="Z162" s="60" t="n">
        <f aca="false">Z161-1</f>
        <v>45513</v>
      </c>
    </row>
    <row r="163" customFormat="false" ht="14.25" hidden="false" customHeight="false" outlineLevel="0" collapsed="false">
      <c r="Z163" s="60" t="n">
        <f aca="false">Z162-1</f>
        <v>45512</v>
      </c>
    </row>
    <row r="164" customFormat="false" ht="14.25" hidden="false" customHeight="false" outlineLevel="0" collapsed="false">
      <c r="Z164" s="60" t="n">
        <f aca="false">Z163-1</f>
        <v>45511</v>
      </c>
    </row>
    <row r="165" customFormat="false" ht="14.25" hidden="false" customHeight="false" outlineLevel="0" collapsed="false">
      <c r="Z165" s="60" t="n">
        <f aca="false">Z164-1</f>
        <v>45510</v>
      </c>
    </row>
    <row r="166" customFormat="false" ht="14.25" hidden="false" customHeight="false" outlineLevel="0" collapsed="false">
      <c r="Z166" s="60" t="n">
        <f aca="false">Z165-1</f>
        <v>45509</v>
      </c>
    </row>
    <row r="167" customFormat="false" ht="14.25" hidden="false" customHeight="false" outlineLevel="0" collapsed="false">
      <c r="Z167" s="60" t="n">
        <f aca="false">Z166-1</f>
        <v>45508</v>
      </c>
    </row>
    <row r="168" customFormat="false" ht="14.25" hidden="false" customHeight="false" outlineLevel="0" collapsed="false">
      <c r="Z168" s="60" t="n">
        <f aca="false">Z167-1</f>
        <v>45507</v>
      </c>
    </row>
    <row r="169" customFormat="false" ht="14.25" hidden="false" customHeight="false" outlineLevel="0" collapsed="false">
      <c r="Z169" s="60" t="n">
        <f aca="false">Z168-1</f>
        <v>45506</v>
      </c>
    </row>
    <row r="170" customFormat="false" ht="14.25" hidden="false" customHeight="false" outlineLevel="0" collapsed="false">
      <c r="Z170" s="60" t="n">
        <f aca="false">Z169-1</f>
        <v>45505</v>
      </c>
    </row>
    <row r="171" customFormat="false" ht="14.25" hidden="false" customHeight="false" outlineLevel="0" collapsed="false">
      <c r="Z171" s="60" t="n">
        <f aca="false">Z170-1</f>
        <v>45504</v>
      </c>
    </row>
    <row r="172" customFormat="false" ht="14.25" hidden="false" customHeight="false" outlineLevel="0" collapsed="false">
      <c r="Z172" s="60" t="n">
        <f aca="false">Z171-1</f>
        <v>45503</v>
      </c>
    </row>
    <row r="173" customFormat="false" ht="14.25" hidden="false" customHeight="false" outlineLevel="0" collapsed="false">
      <c r="Z173" s="60" t="n">
        <f aca="false">Z172-1</f>
        <v>45502</v>
      </c>
    </row>
    <row r="174" customFormat="false" ht="14.25" hidden="false" customHeight="false" outlineLevel="0" collapsed="false">
      <c r="Z174" s="60" t="n">
        <f aca="false">Z173-1</f>
        <v>45501</v>
      </c>
    </row>
    <row r="175" customFormat="false" ht="14.25" hidden="false" customHeight="false" outlineLevel="0" collapsed="false">
      <c r="Z175" s="60" t="n">
        <f aca="false">Z174-1</f>
        <v>45500</v>
      </c>
    </row>
    <row r="176" customFormat="false" ht="14.25" hidden="false" customHeight="false" outlineLevel="0" collapsed="false">
      <c r="Z176" s="60" t="n">
        <f aca="false">Z175-1</f>
        <v>45499</v>
      </c>
    </row>
    <row r="177" customFormat="false" ht="14.25" hidden="false" customHeight="false" outlineLevel="0" collapsed="false">
      <c r="Z177" s="60" t="n">
        <f aca="false">Z176-1</f>
        <v>45498</v>
      </c>
    </row>
    <row r="178" customFormat="false" ht="14.25" hidden="false" customHeight="false" outlineLevel="0" collapsed="false">
      <c r="Z178" s="60" t="n">
        <f aca="false">Z177-1</f>
        <v>45497</v>
      </c>
    </row>
    <row r="179" customFormat="false" ht="14.25" hidden="false" customHeight="false" outlineLevel="0" collapsed="false">
      <c r="Z179" s="60" t="n">
        <f aca="false">Z178-1</f>
        <v>45496</v>
      </c>
    </row>
    <row r="180" customFormat="false" ht="14.25" hidden="false" customHeight="false" outlineLevel="0" collapsed="false">
      <c r="Z180" s="60" t="n">
        <f aca="false">Z179-1</f>
        <v>45495</v>
      </c>
    </row>
    <row r="181" customFormat="false" ht="14.25" hidden="false" customHeight="false" outlineLevel="0" collapsed="false">
      <c r="Z181" s="60" t="n">
        <f aca="false">Z180-1</f>
        <v>45494</v>
      </c>
    </row>
    <row r="182" customFormat="false" ht="14.25" hidden="false" customHeight="false" outlineLevel="0" collapsed="false">
      <c r="Z182" s="60" t="n">
        <f aca="false">Z181-1</f>
        <v>45493</v>
      </c>
    </row>
    <row r="183" customFormat="false" ht="14.25" hidden="false" customHeight="false" outlineLevel="0" collapsed="false">
      <c r="Z183" s="60" t="n">
        <f aca="false">Z182-1</f>
        <v>45492</v>
      </c>
    </row>
    <row r="184" customFormat="false" ht="14.25" hidden="false" customHeight="false" outlineLevel="0" collapsed="false">
      <c r="Z184" s="60" t="n">
        <f aca="false">Z183-1</f>
        <v>45491</v>
      </c>
    </row>
    <row r="185" customFormat="false" ht="14.25" hidden="false" customHeight="false" outlineLevel="0" collapsed="false">
      <c r="Z185" s="60" t="n">
        <f aca="false">Z184-1</f>
        <v>45490</v>
      </c>
    </row>
    <row r="186" customFormat="false" ht="14.25" hidden="false" customHeight="false" outlineLevel="0" collapsed="false">
      <c r="Z186" s="60" t="n">
        <f aca="false">Z185-1</f>
        <v>45489</v>
      </c>
    </row>
    <row r="187" customFormat="false" ht="14.25" hidden="false" customHeight="false" outlineLevel="0" collapsed="false">
      <c r="Z187" s="60" t="n">
        <f aca="false">Z186-1</f>
        <v>45488</v>
      </c>
    </row>
    <row r="188" customFormat="false" ht="14.25" hidden="false" customHeight="false" outlineLevel="0" collapsed="false">
      <c r="Z188" s="60" t="n">
        <f aca="false">Z187-1</f>
        <v>45487</v>
      </c>
    </row>
    <row r="189" customFormat="false" ht="14.25" hidden="false" customHeight="false" outlineLevel="0" collapsed="false">
      <c r="Z189" s="60" t="n">
        <f aca="false">Z188-1</f>
        <v>45486</v>
      </c>
    </row>
    <row r="190" customFormat="false" ht="14.25" hidden="false" customHeight="false" outlineLevel="0" collapsed="false">
      <c r="Z190" s="60" t="n">
        <f aca="false">Z189-1</f>
        <v>45485</v>
      </c>
    </row>
    <row r="191" customFormat="false" ht="14.25" hidden="false" customHeight="false" outlineLevel="0" collapsed="false">
      <c r="Z191" s="60" t="n">
        <f aca="false">Z190-1</f>
        <v>45484</v>
      </c>
    </row>
    <row r="192" customFormat="false" ht="14.25" hidden="false" customHeight="false" outlineLevel="0" collapsed="false">
      <c r="Z192" s="60" t="n">
        <f aca="false">Z191-1</f>
        <v>45483</v>
      </c>
    </row>
    <row r="193" customFormat="false" ht="14.25" hidden="false" customHeight="false" outlineLevel="0" collapsed="false">
      <c r="Z193" s="60" t="n">
        <f aca="false">Z192-1</f>
        <v>45482</v>
      </c>
    </row>
    <row r="194" customFormat="false" ht="14.25" hidden="false" customHeight="false" outlineLevel="0" collapsed="false">
      <c r="Z194" s="60" t="n">
        <f aca="false">Z193-1</f>
        <v>45481</v>
      </c>
    </row>
    <row r="195" customFormat="false" ht="14.25" hidden="false" customHeight="false" outlineLevel="0" collapsed="false">
      <c r="Z195" s="60" t="n">
        <f aca="false">Z194-1</f>
        <v>45480</v>
      </c>
    </row>
    <row r="196" customFormat="false" ht="14.25" hidden="false" customHeight="false" outlineLevel="0" collapsed="false">
      <c r="Z196" s="60" t="n">
        <f aca="false">Z195-1</f>
        <v>45479</v>
      </c>
    </row>
    <row r="197" customFormat="false" ht="14.25" hidden="false" customHeight="false" outlineLevel="0" collapsed="false">
      <c r="Z197" s="60" t="n">
        <f aca="false">Z196-1</f>
        <v>45478</v>
      </c>
    </row>
    <row r="198" customFormat="false" ht="14.25" hidden="false" customHeight="false" outlineLevel="0" collapsed="false">
      <c r="Z198" s="60" t="n">
        <f aca="false">Z197-1</f>
        <v>45477</v>
      </c>
    </row>
    <row r="199" customFormat="false" ht="14.25" hidden="false" customHeight="false" outlineLevel="0" collapsed="false">
      <c r="Z199" s="60" t="n">
        <f aca="false">Z198-1</f>
        <v>45476</v>
      </c>
    </row>
    <row r="200" customFormat="false" ht="14.25" hidden="false" customHeight="false" outlineLevel="0" collapsed="false">
      <c r="Z200" s="60" t="n">
        <f aca="false">Z199-1</f>
        <v>45475</v>
      </c>
    </row>
    <row r="201" customFormat="false" ht="14.25" hidden="false" customHeight="false" outlineLevel="0" collapsed="false">
      <c r="Z201" s="60" t="n">
        <f aca="false">Z200-1</f>
        <v>45474</v>
      </c>
    </row>
    <row r="202" customFormat="false" ht="14.25" hidden="false" customHeight="false" outlineLevel="0" collapsed="false">
      <c r="Z202" s="60" t="n">
        <f aca="false">Z201-1</f>
        <v>45473</v>
      </c>
    </row>
    <row r="203" customFormat="false" ht="14.25" hidden="false" customHeight="false" outlineLevel="0" collapsed="false">
      <c r="Z203" s="60" t="n">
        <f aca="false">Z202-1</f>
        <v>45472</v>
      </c>
    </row>
    <row r="204" customFormat="false" ht="14.25" hidden="false" customHeight="false" outlineLevel="0" collapsed="false">
      <c r="Z204" s="60" t="n">
        <f aca="false">Z203-1</f>
        <v>45471</v>
      </c>
    </row>
    <row r="205" customFormat="false" ht="14.25" hidden="false" customHeight="false" outlineLevel="0" collapsed="false">
      <c r="Z205" s="60" t="n">
        <f aca="false">Z204-1</f>
        <v>45470</v>
      </c>
    </row>
    <row r="206" customFormat="false" ht="14.25" hidden="false" customHeight="false" outlineLevel="0" collapsed="false">
      <c r="Z206" s="60" t="n">
        <f aca="false">Z205-1</f>
        <v>45469</v>
      </c>
    </row>
    <row r="207" customFormat="false" ht="14.25" hidden="false" customHeight="false" outlineLevel="0" collapsed="false">
      <c r="Z207" s="60" t="n">
        <f aca="false">Z206-1</f>
        <v>45468</v>
      </c>
    </row>
    <row r="208" customFormat="false" ht="14.25" hidden="false" customHeight="false" outlineLevel="0" collapsed="false">
      <c r="Z208" s="60" t="n">
        <f aca="false">Z207-1</f>
        <v>45467</v>
      </c>
    </row>
    <row r="209" customFormat="false" ht="14.25" hidden="false" customHeight="false" outlineLevel="0" collapsed="false">
      <c r="Z209" s="60" t="n">
        <f aca="false">Z208-1</f>
        <v>45466</v>
      </c>
    </row>
    <row r="210" customFormat="false" ht="14.25" hidden="false" customHeight="false" outlineLevel="0" collapsed="false">
      <c r="Z210" s="60" t="n">
        <f aca="false">Z209-1</f>
        <v>45465</v>
      </c>
    </row>
    <row r="211" customFormat="false" ht="14.25" hidden="false" customHeight="false" outlineLevel="0" collapsed="false">
      <c r="Z211" s="60" t="n">
        <f aca="false">Z210-1</f>
        <v>45464</v>
      </c>
    </row>
    <row r="212" customFormat="false" ht="14.25" hidden="false" customHeight="false" outlineLevel="0" collapsed="false">
      <c r="Z212" s="60" t="n">
        <f aca="false">Z211-1</f>
        <v>45463</v>
      </c>
    </row>
    <row r="213" customFormat="false" ht="14.25" hidden="false" customHeight="false" outlineLevel="0" collapsed="false">
      <c r="Z213" s="60" t="n">
        <f aca="false">Z212-1</f>
        <v>45462</v>
      </c>
    </row>
    <row r="214" customFormat="false" ht="14.25" hidden="false" customHeight="false" outlineLevel="0" collapsed="false">
      <c r="Z214" s="60" t="n">
        <f aca="false">Z213-1</f>
        <v>45461</v>
      </c>
    </row>
    <row r="215" customFormat="false" ht="14.25" hidden="false" customHeight="false" outlineLevel="0" collapsed="false">
      <c r="Z215" s="60" t="n">
        <f aca="false">Z214-1</f>
        <v>45460</v>
      </c>
    </row>
    <row r="216" customFormat="false" ht="14.25" hidden="false" customHeight="false" outlineLevel="0" collapsed="false">
      <c r="Z216" s="60" t="n">
        <f aca="false">Z215-1</f>
        <v>45459</v>
      </c>
    </row>
    <row r="217" customFormat="false" ht="14.25" hidden="false" customHeight="false" outlineLevel="0" collapsed="false">
      <c r="Z217" s="60" t="n">
        <f aca="false">Z216-1</f>
        <v>45458</v>
      </c>
    </row>
    <row r="218" customFormat="false" ht="14.25" hidden="false" customHeight="false" outlineLevel="0" collapsed="false">
      <c r="Z218" s="60" t="n">
        <f aca="false">Z217-1</f>
        <v>45457</v>
      </c>
    </row>
    <row r="219" customFormat="false" ht="14.25" hidden="false" customHeight="false" outlineLevel="0" collapsed="false">
      <c r="Z219" s="60" t="n">
        <f aca="false">Z218-1</f>
        <v>45456</v>
      </c>
    </row>
    <row r="220" customFormat="false" ht="14.25" hidden="false" customHeight="false" outlineLevel="0" collapsed="false">
      <c r="Z220" s="60" t="n">
        <f aca="false">Z219-1</f>
        <v>45455</v>
      </c>
    </row>
    <row r="221" customFormat="false" ht="14.25" hidden="false" customHeight="false" outlineLevel="0" collapsed="false">
      <c r="Z221" s="60" t="n">
        <f aca="false">Z220-1</f>
        <v>45454</v>
      </c>
    </row>
    <row r="222" customFormat="false" ht="14.25" hidden="false" customHeight="false" outlineLevel="0" collapsed="false">
      <c r="Z222" s="60" t="n">
        <f aca="false">Z221-1</f>
        <v>45453</v>
      </c>
    </row>
    <row r="223" customFormat="false" ht="14.25" hidden="false" customHeight="false" outlineLevel="0" collapsed="false">
      <c r="Z223" s="60" t="n">
        <f aca="false">Z222-1</f>
        <v>45452</v>
      </c>
    </row>
    <row r="224" customFormat="false" ht="14.25" hidden="false" customHeight="false" outlineLevel="0" collapsed="false">
      <c r="Z224" s="60" t="n">
        <f aca="false">Z223-1</f>
        <v>45451</v>
      </c>
    </row>
    <row r="225" customFormat="false" ht="14.25" hidden="false" customHeight="false" outlineLevel="0" collapsed="false">
      <c r="Z225" s="60" t="n">
        <f aca="false">Z224-1</f>
        <v>45450</v>
      </c>
    </row>
    <row r="226" customFormat="false" ht="14.25" hidden="false" customHeight="false" outlineLevel="0" collapsed="false">
      <c r="Z226" s="60" t="n">
        <f aca="false">Z225-1</f>
        <v>45449</v>
      </c>
    </row>
    <row r="227" customFormat="false" ht="14.25" hidden="false" customHeight="false" outlineLevel="0" collapsed="false">
      <c r="Z227" s="60" t="n">
        <f aca="false">Z226-1</f>
        <v>45448</v>
      </c>
    </row>
    <row r="228" customFormat="false" ht="14.25" hidden="false" customHeight="false" outlineLevel="0" collapsed="false">
      <c r="Z228" s="60" t="n">
        <f aca="false">Z227-1</f>
        <v>45447</v>
      </c>
    </row>
    <row r="229" customFormat="false" ht="14.25" hidden="false" customHeight="false" outlineLevel="0" collapsed="false">
      <c r="Z229" s="60" t="n">
        <f aca="false">Z228-1</f>
        <v>45446</v>
      </c>
    </row>
    <row r="230" customFormat="false" ht="14.25" hidden="false" customHeight="false" outlineLevel="0" collapsed="false">
      <c r="Z230" s="60" t="n">
        <f aca="false">Z229-1</f>
        <v>45445</v>
      </c>
    </row>
    <row r="231" customFormat="false" ht="14.25" hidden="false" customHeight="false" outlineLevel="0" collapsed="false">
      <c r="Z231" s="60" t="n">
        <f aca="false">Z230-1</f>
        <v>45444</v>
      </c>
    </row>
    <row r="232" customFormat="false" ht="14.25" hidden="false" customHeight="false" outlineLevel="0" collapsed="false">
      <c r="Z232" s="60" t="n">
        <f aca="false">Z231-1</f>
        <v>45443</v>
      </c>
    </row>
    <row r="233" customFormat="false" ht="14.25" hidden="false" customHeight="false" outlineLevel="0" collapsed="false">
      <c r="Z233" s="60" t="n">
        <f aca="false">Z232-1</f>
        <v>45442</v>
      </c>
    </row>
    <row r="234" customFormat="false" ht="14.25" hidden="false" customHeight="false" outlineLevel="0" collapsed="false">
      <c r="Z234" s="60" t="n">
        <f aca="false">Z233-1</f>
        <v>45441</v>
      </c>
    </row>
    <row r="235" customFormat="false" ht="14.25" hidden="false" customHeight="false" outlineLevel="0" collapsed="false">
      <c r="Z235" s="60" t="n">
        <f aca="false">Z234-1</f>
        <v>45440</v>
      </c>
    </row>
    <row r="236" customFormat="false" ht="14.25" hidden="false" customHeight="false" outlineLevel="0" collapsed="false">
      <c r="Z236" s="60" t="n">
        <f aca="false">Z235-1</f>
        <v>45439</v>
      </c>
    </row>
    <row r="237" customFormat="false" ht="14.25" hidden="false" customHeight="false" outlineLevel="0" collapsed="false">
      <c r="Z237" s="60" t="n">
        <f aca="false">Z236-1</f>
        <v>45438</v>
      </c>
    </row>
    <row r="238" customFormat="false" ht="14.25" hidden="false" customHeight="false" outlineLevel="0" collapsed="false">
      <c r="Z238" s="60" t="n">
        <f aca="false">Z237-1</f>
        <v>45437</v>
      </c>
    </row>
    <row r="239" customFormat="false" ht="14.25" hidden="false" customHeight="false" outlineLevel="0" collapsed="false">
      <c r="Z239" s="60" t="n">
        <f aca="false">Z238-1</f>
        <v>45436</v>
      </c>
    </row>
    <row r="240" customFormat="false" ht="14.25" hidden="false" customHeight="false" outlineLevel="0" collapsed="false">
      <c r="Z240" s="60" t="n">
        <f aca="false">Z239-1</f>
        <v>45435</v>
      </c>
    </row>
    <row r="241" customFormat="false" ht="14.25" hidden="false" customHeight="false" outlineLevel="0" collapsed="false">
      <c r="Z241" s="60" t="n">
        <f aca="false">Z240-1</f>
        <v>45434</v>
      </c>
    </row>
    <row r="242" customFormat="false" ht="14.25" hidden="false" customHeight="false" outlineLevel="0" collapsed="false">
      <c r="Z242" s="60" t="n">
        <f aca="false">Z241-1</f>
        <v>45433</v>
      </c>
    </row>
    <row r="243" customFormat="false" ht="14.25" hidden="false" customHeight="false" outlineLevel="0" collapsed="false">
      <c r="Z243" s="60" t="n">
        <f aca="false">Z242-1</f>
        <v>45432</v>
      </c>
    </row>
    <row r="244" customFormat="false" ht="14.25" hidden="false" customHeight="false" outlineLevel="0" collapsed="false">
      <c r="Z244" s="60" t="n">
        <f aca="false">Z243-1</f>
        <v>45431</v>
      </c>
    </row>
    <row r="245" customFormat="false" ht="14.25" hidden="false" customHeight="false" outlineLevel="0" collapsed="false">
      <c r="Z245" s="60" t="n">
        <f aca="false">Z244-1</f>
        <v>45430</v>
      </c>
    </row>
    <row r="246" customFormat="false" ht="14.25" hidden="false" customHeight="false" outlineLevel="0" collapsed="false">
      <c r="Z246" s="60" t="n">
        <f aca="false">Z245-1</f>
        <v>45429</v>
      </c>
    </row>
    <row r="247" customFormat="false" ht="14.25" hidden="false" customHeight="false" outlineLevel="0" collapsed="false">
      <c r="Z247" s="60" t="n">
        <f aca="false">Z246-1</f>
        <v>45428</v>
      </c>
    </row>
    <row r="248" customFormat="false" ht="14.25" hidden="false" customHeight="false" outlineLevel="0" collapsed="false">
      <c r="Z248" s="60" t="n">
        <f aca="false">Z247-1</f>
        <v>45427</v>
      </c>
    </row>
    <row r="249" customFormat="false" ht="14.25" hidden="false" customHeight="false" outlineLevel="0" collapsed="false">
      <c r="Z249" s="60" t="n">
        <f aca="false">Z248-1</f>
        <v>45426</v>
      </c>
    </row>
    <row r="250" customFormat="false" ht="14.25" hidden="false" customHeight="false" outlineLevel="0" collapsed="false">
      <c r="Z250" s="60" t="n">
        <f aca="false">Z249-1</f>
        <v>45425</v>
      </c>
    </row>
    <row r="251" customFormat="false" ht="14.25" hidden="false" customHeight="false" outlineLevel="0" collapsed="false">
      <c r="Z251" s="60" t="n">
        <f aca="false">Z250-1</f>
        <v>45424</v>
      </c>
    </row>
    <row r="252" customFormat="false" ht="14.25" hidden="false" customHeight="false" outlineLevel="0" collapsed="false">
      <c r="Z252" s="60" t="n">
        <f aca="false">Z251-1</f>
        <v>45423</v>
      </c>
    </row>
    <row r="253" customFormat="false" ht="14.25" hidden="false" customHeight="false" outlineLevel="0" collapsed="false">
      <c r="Z253" s="60" t="n">
        <f aca="false">Z252-1</f>
        <v>45422</v>
      </c>
    </row>
    <row r="254" customFormat="false" ht="14.25" hidden="false" customHeight="false" outlineLevel="0" collapsed="false">
      <c r="Z254" s="60" t="n">
        <f aca="false">Z253-1</f>
        <v>45421</v>
      </c>
    </row>
    <row r="255" customFormat="false" ht="14.25" hidden="false" customHeight="false" outlineLevel="0" collapsed="false">
      <c r="Z255" s="60"/>
    </row>
    <row r="256" customFormat="false" ht="14.25" hidden="false" customHeight="false" outlineLevel="0" collapsed="false">
      <c r="Z256" s="60"/>
    </row>
    <row r="257" customFormat="false" ht="14.25" hidden="false" customHeight="false" outlineLevel="0" collapsed="false">
      <c r="Z257" s="60"/>
    </row>
    <row r="258" customFormat="false" ht="14.25" hidden="false" customHeight="false" outlineLevel="0" collapsed="false">
      <c r="Z258" s="60"/>
    </row>
    <row r="259" customFormat="false" ht="14.25" hidden="false" customHeight="false" outlineLevel="0" collapsed="false">
      <c r="Z259" s="60"/>
    </row>
    <row r="260" customFormat="false" ht="14.25" hidden="false" customHeight="false" outlineLevel="0" collapsed="false">
      <c r="Z260" s="60"/>
    </row>
    <row r="261" customFormat="false" ht="14.25" hidden="false" customHeight="false" outlineLevel="0" collapsed="false">
      <c r="Z261" s="60"/>
    </row>
    <row r="262" customFormat="false" ht="14.25" hidden="false" customHeight="false" outlineLevel="0" collapsed="false">
      <c r="Z262" s="60"/>
    </row>
    <row r="263" customFormat="false" ht="14.25" hidden="false" customHeight="false" outlineLevel="0" collapsed="false">
      <c r="Z263" s="60"/>
    </row>
    <row r="264" customFormat="false" ht="14.25" hidden="false" customHeight="false" outlineLevel="0" collapsed="false">
      <c r="Z264" s="60"/>
    </row>
    <row r="265" customFormat="false" ht="14.25" hidden="false" customHeight="false" outlineLevel="0" collapsed="false">
      <c r="Z265" s="60"/>
    </row>
    <row r="266" customFormat="false" ht="14.25" hidden="false" customHeight="false" outlineLevel="0" collapsed="false">
      <c r="Z266" s="60"/>
    </row>
    <row r="267" customFormat="false" ht="14.25" hidden="false" customHeight="false" outlineLevel="0" collapsed="false">
      <c r="Z267" s="60"/>
    </row>
    <row r="268" customFormat="false" ht="14.25" hidden="false" customHeight="false" outlineLevel="0" collapsed="false">
      <c r="Z268" s="60"/>
    </row>
    <row r="269" customFormat="false" ht="14.25" hidden="false" customHeight="false" outlineLevel="0" collapsed="false">
      <c r="Z269" s="60"/>
    </row>
    <row r="270" customFormat="false" ht="14.25" hidden="false" customHeight="false" outlineLevel="0" collapsed="false">
      <c r="Z270" s="60"/>
    </row>
    <row r="271" customFormat="false" ht="14.25" hidden="false" customHeight="false" outlineLevel="0" collapsed="false">
      <c r="Z271" s="60"/>
    </row>
    <row r="272" customFormat="false" ht="14.25" hidden="false" customHeight="false" outlineLevel="0" collapsed="false">
      <c r="Z272" s="60"/>
    </row>
    <row r="273" customFormat="false" ht="14.25" hidden="false" customHeight="false" outlineLevel="0" collapsed="false">
      <c r="Z273" s="60"/>
    </row>
    <row r="274" customFormat="false" ht="14.25" hidden="false" customHeight="false" outlineLevel="0" collapsed="false">
      <c r="Z274" s="60"/>
    </row>
    <row r="275" customFormat="false" ht="14.25" hidden="false" customHeight="false" outlineLevel="0" collapsed="false">
      <c r="Z275" s="60"/>
    </row>
    <row r="276" customFormat="false" ht="14.25" hidden="false" customHeight="false" outlineLevel="0" collapsed="false">
      <c r="Z276" s="60"/>
    </row>
    <row r="277" customFormat="false" ht="14.25" hidden="false" customHeight="false" outlineLevel="0" collapsed="false">
      <c r="Z277" s="60"/>
    </row>
    <row r="278" customFormat="false" ht="14.25" hidden="false" customHeight="false" outlineLevel="0" collapsed="false">
      <c r="Z278" s="60"/>
    </row>
    <row r="279" customFormat="false" ht="14.25" hidden="false" customHeight="false" outlineLevel="0" collapsed="false">
      <c r="Z279" s="60"/>
    </row>
    <row r="280" customFormat="false" ht="14.25" hidden="false" customHeight="false" outlineLevel="0" collapsed="false">
      <c r="Z280" s="60"/>
    </row>
    <row r="281" customFormat="false" ht="14.25" hidden="false" customHeight="false" outlineLevel="0" collapsed="false">
      <c r="Z281" s="60"/>
    </row>
    <row r="282" customFormat="false" ht="14.25" hidden="false" customHeight="false" outlineLevel="0" collapsed="false">
      <c r="Z282" s="60"/>
    </row>
    <row r="283" customFormat="false" ht="14.25" hidden="false" customHeight="false" outlineLevel="0" collapsed="false">
      <c r="Z283" s="60"/>
    </row>
    <row r="284" customFormat="false" ht="14.25" hidden="false" customHeight="false" outlineLevel="0" collapsed="false">
      <c r="Z284" s="60"/>
    </row>
    <row r="285" customFormat="false" ht="14.25" hidden="false" customHeight="false" outlineLevel="0" collapsed="false">
      <c r="Z285" s="60"/>
    </row>
    <row r="286" customFormat="false" ht="14.25" hidden="false" customHeight="false" outlineLevel="0" collapsed="false">
      <c r="Z286" s="60"/>
    </row>
    <row r="287" customFormat="false" ht="14.25" hidden="false" customHeight="false" outlineLevel="0" collapsed="false">
      <c r="Z287" s="60"/>
    </row>
    <row r="288" customFormat="false" ht="14.25" hidden="false" customHeight="false" outlineLevel="0" collapsed="false">
      <c r="Z288" s="60"/>
    </row>
    <row r="289" customFormat="false" ht="14.25" hidden="false" customHeight="false" outlineLevel="0" collapsed="false">
      <c r="Z289" s="60"/>
    </row>
    <row r="290" customFormat="false" ht="14.25" hidden="false" customHeight="false" outlineLevel="0" collapsed="false">
      <c r="Z290" s="60"/>
    </row>
    <row r="291" customFormat="false" ht="14.25" hidden="false" customHeight="false" outlineLevel="0" collapsed="false">
      <c r="Z291" s="60"/>
    </row>
    <row r="292" customFormat="false" ht="14.25" hidden="false" customHeight="false" outlineLevel="0" collapsed="false">
      <c r="Z292" s="60"/>
    </row>
    <row r="293" customFormat="false" ht="14.25" hidden="false" customHeight="false" outlineLevel="0" collapsed="false">
      <c r="Z293" s="60"/>
    </row>
    <row r="294" customFormat="false" ht="14.25" hidden="false" customHeight="false" outlineLevel="0" collapsed="false">
      <c r="Z294" s="60"/>
    </row>
    <row r="295" customFormat="false" ht="14.25" hidden="false" customHeight="false" outlineLevel="0" collapsed="false">
      <c r="Z295" s="60"/>
    </row>
    <row r="296" customFormat="false" ht="14.25" hidden="false" customHeight="false" outlineLevel="0" collapsed="false">
      <c r="Z296" s="60"/>
    </row>
    <row r="297" customFormat="false" ht="14.25" hidden="false" customHeight="false" outlineLevel="0" collapsed="false">
      <c r="Z297" s="60"/>
    </row>
    <row r="298" customFormat="false" ht="14.25" hidden="false" customHeight="false" outlineLevel="0" collapsed="false">
      <c r="Z298" s="60"/>
    </row>
    <row r="299" customFormat="false" ht="14.25" hidden="false" customHeight="false" outlineLevel="0" collapsed="false">
      <c r="Z299" s="60"/>
    </row>
    <row r="300" customFormat="false" ht="14.25" hidden="false" customHeight="false" outlineLevel="0" collapsed="false">
      <c r="Z300" s="60"/>
    </row>
    <row r="301" customFormat="false" ht="14.25" hidden="false" customHeight="false" outlineLevel="0" collapsed="false">
      <c r="Z301" s="60"/>
    </row>
    <row r="302" customFormat="false" ht="14.25" hidden="false" customHeight="false" outlineLevel="0" collapsed="false">
      <c r="Z302" s="60"/>
    </row>
    <row r="303" customFormat="false" ht="14.25" hidden="false" customHeight="false" outlineLevel="0" collapsed="false">
      <c r="Z303" s="60"/>
    </row>
    <row r="304" customFormat="false" ht="14.25" hidden="false" customHeight="false" outlineLevel="0" collapsed="false">
      <c r="Z304" s="60"/>
    </row>
    <row r="305" customFormat="false" ht="14.25" hidden="false" customHeight="false" outlineLevel="0" collapsed="false">
      <c r="Z305" s="60"/>
    </row>
    <row r="306" customFormat="false" ht="14.25" hidden="false" customHeight="false" outlineLevel="0" collapsed="false">
      <c r="Z306" s="60"/>
    </row>
    <row r="307" customFormat="false" ht="14.25" hidden="false" customHeight="false" outlineLevel="0" collapsed="false">
      <c r="Z307" s="60"/>
    </row>
    <row r="308" customFormat="false" ht="14.25" hidden="false" customHeight="false" outlineLevel="0" collapsed="false">
      <c r="Z308" s="60"/>
    </row>
    <row r="309" customFormat="false" ht="14.25" hidden="false" customHeight="false" outlineLevel="0" collapsed="false">
      <c r="Z309" s="60"/>
    </row>
    <row r="310" customFormat="false" ht="14.25" hidden="false" customHeight="false" outlineLevel="0" collapsed="false">
      <c r="Z310" s="60"/>
    </row>
  </sheetData>
  <conditionalFormatting sqref="C2:X35">
    <cfRule type="colorScale" priority="2">
      <colorScale>
        <cfvo type="num" val="0"/>
        <cfvo type="num" val="7"/>
        <cfvo type="num" val="15"/>
        <color rgb="FFFF7128"/>
        <color rgb="FFFFEB84"/>
        <color rgb="FF70AD47"/>
      </colorScale>
    </cfRule>
  </conditionalFormatting>
  <dataValidations count="2">
    <dataValidation allowBlank="true" errorStyle="stop" operator="between" showDropDown="false" showErrorMessage="true" showInputMessage="true" sqref="C2:X35" type="list">
      <formula1>$AA$2:$AA$17</formula1>
      <formula2>0</formula2>
    </dataValidation>
    <dataValidation allowBlank="true" errorStyle="stop" operator="between" showDropDown="false" showErrorMessage="true" showInputMessage="true" sqref="C1:X1" type="list">
      <formula1>$Z$2:$Z$254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0.3046875" defaultRowHeight="14.25" zeroHeight="false" outlineLevelRow="0" outlineLevelCol="0"/>
  <sheetData>
    <row r="1" s="49" customFormat="true" ht="14.25" hidden="false" customHeight="false" outlineLevel="0" collapsed="false">
      <c r="A1" s="49" t="s">
        <v>0</v>
      </c>
      <c r="B1" s="49" t="s">
        <v>1</v>
      </c>
      <c r="N1" s="49" t="s">
        <v>49</v>
      </c>
    </row>
    <row r="2" customFormat="false" ht="14.25" hidden="false" customHeight="false" outlineLevel="0" collapsed="false">
      <c r="A2" s="0" t="str">
        <f aca="false">IF(Berechnung!A2="","",Berechnung!A2)</f>
        <v>Ahmed</v>
      </c>
      <c r="B2" s="0" t="str">
        <f aca="false">IF(Berechnung!B2="","",Berechnung!B2)</f>
        <v>Yasin</v>
      </c>
    </row>
    <row r="3" customFormat="false" ht="14.25" hidden="false" customHeight="false" outlineLevel="0" collapsed="false">
      <c r="A3" s="0" t="str">
        <f aca="false">IF(Berechnung!A3="","",Berechnung!A3)</f>
        <v>Alexander</v>
      </c>
      <c r="B3" s="0" t="str">
        <f aca="false">IF(Berechnung!B3="","",Berechnung!B3)</f>
        <v>Schmidt</v>
      </c>
    </row>
    <row r="4" customFormat="false" ht="14.25" hidden="false" customHeight="false" outlineLevel="0" collapsed="false">
      <c r="A4" s="0" t="str">
        <f aca="false">IF(Berechnung!A4="","",Berechnung!A4)</f>
        <v>Amer</v>
      </c>
      <c r="B4" s="0" t="str">
        <f aca="false">IF(Berechnung!B4="","",Berechnung!B4)</f>
        <v>Shaadouh</v>
      </c>
    </row>
    <row r="5" customFormat="false" ht="14.25" hidden="false" customHeight="false" outlineLevel="0" collapsed="false">
      <c r="A5" s="0" t="str">
        <f aca="false">IF(Berechnung!A5="","",Berechnung!A5)</f>
        <v>Benjamin</v>
      </c>
      <c r="B5" s="0" t="str">
        <f aca="false">IF(Berechnung!B5="","",Berechnung!B5)</f>
        <v>Fischer</v>
      </c>
    </row>
    <row r="6" customFormat="false" ht="14.25" hidden="false" customHeight="false" outlineLevel="0" collapsed="false">
      <c r="A6" s="0" t="str">
        <f aca="false">IF(Berechnung!A6="","",Berechnung!A6)</f>
        <v>Bosse</v>
      </c>
      <c r="B6" s="0" t="str">
        <f aca="false">IF(Berechnung!B6="","",Berechnung!B6)</f>
        <v>Lüth</v>
      </c>
    </row>
    <row r="7" customFormat="false" ht="14.25" hidden="false" customHeight="false" outlineLevel="0" collapsed="false">
      <c r="A7" s="0" t="str">
        <f aca="false">IF(Berechnung!A7="","",Berechnung!A7)</f>
        <v>Hendrik</v>
      </c>
      <c r="B7" s="0" t="str">
        <f aca="false">IF(Berechnung!B7="","",Berechnung!B7)</f>
        <v>Mallon</v>
      </c>
    </row>
    <row r="8" customFormat="false" ht="14.25" hidden="false" customHeight="false" outlineLevel="0" collapsed="false">
      <c r="A8" s="0" t="str">
        <f aca="false">IF(Berechnung!A8="","",Berechnung!A8)</f>
        <v>Jakob</v>
      </c>
      <c r="B8" s="0" t="str">
        <f aca="false">IF(Berechnung!B8="","",Berechnung!B8)</f>
        <v>Hartung</v>
      </c>
    </row>
    <row r="9" customFormat="false" ht="14.25" hidden="false" customHeight="false" outlineLevel="0" collapsed="false">
      <c r="A9" s="0" t="str">
        <f aca="false">IF(Berechnung!A9="","",Berechnung!A9)</f>
        <v>Leif</v>
      </c>
      <c r="B9" s="0" t="str">
        <f aca="false">IF(Berechnung!B9="","",Berechnung!B9)</f>
        <v>Piontek</v>
      </c>
    </row>
    <row r="10" customFormat="false" ht="14.25" hidden="false" customHeight="false" outlineLevel="0" collapsed="false">
      <c r="A10" s="0" t="str">
        <f aca="false">IF(Berechnung!A10="","",Berechnung!A10)</f>
        <v>Morten</v>
      </c>
      <c r="B10" s="0" t="str">
        <f aca="false">IF(Berechnung!B10="","",Berechnung!B10)</f>
        <v>Alexander</v>
      </c>
    </row>
    <row r="11" customFormat="false" ht="14.25" hidden="false" customHeight="false" outlineLevel="0" collapsed="false">
      <c r="A11" s="0" t="str">
        <f aca="false">IF(Berechnung!A11="","",Berechnung!A11)</f>
        <v>Pascal</v>
      </c>
      <c r="B11" s="0" t="str">
        <f aca="false">IF(Berechnung!B11="","",Berechnung!B11)</f>
        <v>Lensch</v>
      </c>
    </row>
    <row r="12" customFormat="false" ht="14.25" hidden="false" customHeight="false" outlineLevel="0" collapsed="false">
      <c r="A12" s="0" t="str">
        <f aca="false">IF(Berechnung!A12="","",Berechnung!A12)</f>
        <v>Sebastian</v>
      </c>
      <c r="B12" s="0" t="str">
        <f aca="false">IF(Berechnung!B12="","",Berechnung!B12)</f>
        <v>Kuckluck</v>
      </c>
    </row>
    <row r="13" customFormat="false" ht="14.25" hidden="false" customHeight="false" outlineLevel="0" collapsed="false">
      <c r="A13" s="0" t="str">
        <f aca="false">IF(Berechnung!A13="","",Berechnung!A13)</f>
        <v/>
      </c>
      <c r="B13" s="0" t="str">
        <f aca="false">IF(Berechnung!B13="","",Berechnung!B13)</f>
        <v/>
      </c>
    </row>
    <row r="14" customFormat="false" ht="14.25" hidden="false" customHeight="false" outlineLevel="0" collapsed="false">
      <c r="A14" s="0" t="str">
        <f aca="false">IF(Berechnung!A14="","",Berechnung!A14)</f>
        <v/>
      </c>
      <c r="B14" s="0" t="str">
        <f aca="false">IF(Berechnung!B14="","",Berechnung!B14)</f>
        <v/>
      </c>
    </row>
    <row r="15" customFormat="false" ht="14.25" hidden="false" customHeight="false" outlineLevel="0" collapsed="false">
      <c r="A15" s="0" t="str">
        <f aca="false">IF(Berechnung!A15="","",Berechnung!A15)</f>
        <v/>
      </c>
      <c r="B15" s="0" t="str">
        <f aca="false">IF(Berechnung!B15="","",Berechnung!B15)</f>
        <v/>
      </c>
    </row>
    <row r="16" customFormat="false" ht="14.25" hidden="false" customHeight="false" outlineLevel="0" collapsed="false">
      <c r="A16" s="0" t="str">
        <f aca="false">IF(Berechnung!A16="","",Berechnung!A16)</f>
        <v/>
      </c>
      <c r="B16" s="0" t="str">
        <f aca="false">IF(Berechnung!B16="","",Berechnung!B16)</f>
        <v/>
      </c>
    </row>
    <row r="17" customFormat="false" ht="14.25" hidden="false" customHeight="false" outlineLevel="0" collapsed="false">
      <c r="A17" s="0" t="str">
        <f aca="false">IF(Berechnung!A17="","",Berechnung!A17)</f>
        <v/>
      </c>
      <c r="B17" s="0" t="str">
        <f aca="false">IF(Berechnung!B17="","",Berechnung!B17)</f>
        <v/>
      </c>
    </row>
    <row r="18" customFormat="false" ht="14.25" hidden="false" customHeight="false" outlineLevel="0" collapsed="false">
      <c r="A18" s="0" t="str">
        <f aca="false">IF(Berechnung!A18="","",Berechnung!A18)</f>
        <v/>
      </c>
      <c r="B18" s="0" t="str">
        <f aca="false">IF(Berechnung!B18="","",Berechnung!B18)</f>
        <v/>
      </c>
    </row>
    <row r="19" customFormat="false" ht="14.25" hidden="false" customHeight="false" outlineLevel="0" collapsed="false">
      <c r="A19" s="0" t="str">
        <f aca="false">IF(Berechnung!A19="","",Berechnung!A19)</f>
        <v/>
      </c>
      <c r="B19" s="0" t="str">
        <f aca="false">IF(Berechnung!B19="","",Berechnung!B19)</f>
        <v/>
      </c>
    </row>
    <row r="20" customFormat="false" ht="14.25" hidden="false" customHeight="false" outlineLevel="0" collapsed="false">
      <c r="A20" s="0" t="str">
        <f aca="false">IF(Berechnung!A20="","",Berechnung!A20)</f>
        <v/>
      </c>
      <c r="B20" s="0" t="str">
        <f aca="false">IF(Berechnung!B20="","",Berechnung!B20)</f>
        <v/>
      </c>
    </row>
    <row r="21" customFormat="false" ht="14.25" hidden="false" customHeight="false" outlineLevel="0" collapsed="false">
      <c r="A21" s="0" t="str">
        <f aca="false">IF(Berechnung!A21="","",Berechnung!A21)</f>
        <v/>
      </c>
      <c r="B21" s="0" t="str">
        <f aca="false">IF(Berechnung!B21="","",Berechnung!B21)</f>
        <v/>
      </c>
    </row>
    <row r="22" customFormat="false" ht="14.25" hidden="false" customHeight="false" outlineLevel="0" collapsed="false">
      <c r="A22" s="0" t="str">
        <f aca="false">IF(Berechnung!A22="","",Berechnung!A22)</f>
        <v/>
      </c>
      <c r="B22" s="0" t="str">
        <f aca="false">IF(Berechnung!B22="","",Berechnung!B22)</f>
        <v/>
      </c>
    </row>
    <row r="23" customFormat="false" ht="14.25" hidden="false" customHeight="false" outlineLevel="0" collapsed="false">
      <c r="A23" s="0" t="str">
        <f aca="false">IF(Berechnung!A23="","",Berechnung!A23)</f>
        <v/>
      </c>
      <c r="B23" s="0" t="str">
        <f aca="false">IF(Berechnung!B23="","",Berechnung!B23)</f>
        <v/>
      </c>
    </row>
    <row r="24" customFormat="false" ht="14.25" hidden="false" customHeight="false" outlineLevel="0" collapsed="false">
      <c r="A24" s="0" t="str">
        <f aca="false">IF(Berechnung!A24="","",Berechnung!A24)</f>
        <v/>
      </c>
      <c r="B24" s="0" t="str">
        <f aca="false">IF(Berechnung!B24="","",Berechnung!B24)</f>
        <v/>
      </c>
    </row>
    <row r="25" customFormat="false" ht="14.25" hidden="false" customHeight="false" outlineLevel="0" collapsed="false">
      <c r="A25" s="0" t="str">
        <f aca="false">IF(Berechnung!A25="","",Berechnung!A25)</f>
        <v/>
      </c>
      <c r="B25" s="0" t="str">
        <f aca="false">IF(Berechnung!B25="","",Berechnung!B25)</f>
        <v/>
      </c>
    </row>
    <row r="26" customFormat="false" ht="14.25" hidden="false" customHeight="false" outlineLevel="0" collapsed="false">
      <c r="A26" s="0" t="str">
        <f aca="false">IF(Berechnung!A26="","",Berechnung!A26)</f>
        <v/>
      </c>
      <c r="B26" s="0" t="str">
        <f aca="false">IF(Berechnung!B26="","",Berechnung!B26)</f>
        <v/>
      </c>
    </row>
    <row r="27" customFormat="false" ht="14.25" hidden="false" customHeight="false" outlineLevel="0" collapsed="false">
      <c r="A27" s="0" t="str">
        <f aca="false">IF(Berechnung!A27="","",Berechnung!A27)</f>
        <v/>
      </c>
      <c r="B27" s="0" t="str">
        <f aca="false">IF(Berechnung!B27="","",Berechnung!B27)</f>
        <v/>
      </c>
    </row>
    <row r="28" customFormat="false" ht="14.25" hidden="false" customHeight="false" outlineLevel="0" collapsed="false">
      <c r="A28" s="0" t="str">
        <f aca="false">IF(Berechnung!A28="","",Berechnung!A28)</f>
        <v/>
      </c>
      <c r="B28" s="0" t="str">
        <f aca="false">IF(Berechnung!B28="","",Berechnung!B28)</f>
        <v/>
      </c>
    </row>
    <row r="29" customFormat="false" ht="14.25" hidden="false" customHeight="false" outlineLevel="0" collapsed="false">
      <c r="A29" s="0" t="str">
        <f aca="false">IF(Berechnung!A29="","",Berechnung!A29)</f>
        <v/>
      </c>
      <c r="B29" s="0" t="str">
        <f aca="false">IF(Berechnung!B29="","",Berechnung!B29)</f>
        <v/>
      </c>
    </row>
    <row r="30" customFormat="false" ht="14.25" hidden="false" customHeight="false" outlineLevel="0" collapsed="false">
      <c r="A30" s="0" t="str">
        <f aca="false">IF(Berechnung!A30="","",Berechnung!A30)</f>
        <v/>
      </c>
      <c r="B30" s="0" t="str">
        <f aca="false">IF(Berechnung!B30="","",Berechnung!B30)</f>
        <v/>
      </c>
    </row>
    <row r="31" customFormat="false" ht="14.25" hidden="false" customHeight="false" outlineLevel="0" collapsed="false">
      <c r="A31" s="0" t="str">
        <f aca="false">IF(Berechnung!A31="","",Berechnung!A31)</f>
        <v/>
      </c>
      <c r="B31" s="0" t="str">
        <f aca="false">IF(Berechnung!B31="","",Berechnung!B31)</f>
        <v/>
      </c>
    </row>
    <row r="32" customFormat="false" ht="14.25" hidden="false" customHeight="false" outlineLevel="0" collapsed="false">
      <c r="A32" s="0" t="str">
        <f aca="false">IF(Berechnung!A32="","",Berechnung!A32)</f>
        <v/>
      </c>
      <c r="B32" s="0" t="str">
        <f aca="false">IF(Berechnung!B32="","",Berechnung!B32)</f>
        <v/>
      </c>
    </row>
    <row r="33" customFormat="false" ht="14.25" hidden="false" customHeight="false" outlineLevel="0" collapsed="false">
      <c r="A33" s="0" t="str">
        <f aca="false">IF(Berechnung!A33="","",Berechnung!A33)</f>
        <v/>
      </c>
      <c r="B33" s="0" t="str">
        <f aca="false">IF(Berechnung!B33="","",Berechnung!B33)</f>
        <v/>
      </c>
    </row>
    <row r="34" customFormat="false" ht="14.25" hidden="false" customHeight="false" outlineLevel="0" collapsed="false">
      <c r="A34" s="0" t="str">
        <f aca="false">IF(Berechnung!A34="","",Berechnung!A34)</f>
        <v/>
      </c>
      <c r="B34" s="0" t="str">
        <f aca="false">IF(Berechnung!B34="","",Berechnung!B34)</f>
        <v/>
      </c>
    </row>
    <row r="35" customFormat="false" ht="14.25" hidden="false" customHeight="false" outlineLevel="0" collapsed="false">
      <c r="A35" s="0" t="str">
        <f aca="false">IF(Berechnung!A35="","",Berechnung!A35)</f>
        <v/>
      </c>
      <c r="B35" s="0" t="str">
        <f aca="false">IF(Berechnung!B35="","",Berechnung!B35)</f>
        <v/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0.3046875" defaultRowHeight="14.2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10.78125" defaultRowHeight="14.25" zeroHeight="false" outlineLevelRow="0" outlineLevelCol="0"/>
  <cols>
    <col collapsed="false" customWidth="true" hidden="false" outlineLevel="0" max="1" min="1" style="8" width="11.89"/>
    <col collapsed="false" customWidth="true" hidden="false" outlineLevel="0" max="2" min="2" style="8" width="12.67"/>
    <col collapsed="false" customWidth="true" hidden="false" outlineLevel="0" max="3" min="3" style="8" width="11.55"/>
  </cols>
  <sheetData>
    <row r="1" s="5" customFormat="true" ht="14.25" hidden="false" customHeight="false" outlineLevel="0" collapsed="false">
      <c r="A1" s="5" t="s">
        <v>50</v>
      </c>
      <c r="B1" s="5" t="s">
        <v>51</v>
      </c>
      <c r="C1" s="5" t="s">
        <v>52</v>
      </c>
    </row>
    <row r="2" customFormat="false" ht="14.25" hidden="false" customHeight="false" outlineLevel="0" collapsed="false">
      <c r="A2" s="8" t="n">
        <v>0.7</v>
      </c>
      <c r="B2" s="8" t="s">
        <v>53</v>
      </c>
      <c r="C2" s="8" t="n">
        <v>15</v>
      </c>
    </row>
    <row r="3" customFormat="false" ht="14.25" hidden="false" customHeight="false" outlineLevel="0" collapsed="false">
      <c r="A3" s="8" t="n">
        <v>1</v>
      </c>
      <c r="B3" s="8" t="n">
        <v>1</v>
      </c>
      <c r="C3" s="8" t="n">
        <v>14</v>
      </c>
    </row>
    <row r="4" customFormat="false" ht="14.25" hidden="false" customHeight="false" outlineLevel="0" collapsed="false">
      <c r="A4" s="8" t="n">
        <v>1.3</v>
      </c>
      <c r="B4" s="8" t="s">
        <v>54</v>
      </c>
      <c r="C4" s="8" t="n">
        <v>13</v>
      </c>
    </row>
    <row r="5" customFormat="false" ht="14.25" hidden="false" customHeight="false" outlineLevel="0" collapsed="false">
      <c r="A5" s="8" t="n">
        <v>1.7</v>
      </c>
      <c r="B5" s="8" t="s">
        <v>55</v>
      </c>
      <c r="C5" s="8" t="n">
        <v>12</v>
      </c>
    </row>
    <row r="6" customFormat="false" ht="14.25" hidden="false" customHeight="false" outlineLevel="0" collapsed="false">
      <c r="A6" s="8" t="n">
        <v>2</v>
      </c>
      <c r="B6" s="8" t="n">
        <v>2</v>
      </c>
      <c r="C6" s="8" t="n">
        <v>11</v>
      </c>
    </row>
    <row r="7" customFormat="false" ht="14.25" hidden="false" customHeight="false" outlineLevel="0" collapsed="false">
      <c r="A7" s="8" t="n">
        <v>2.3</v>
      </c>
      <c r="B7" s="8" t="s">
        <v>56</v>
      </c>
      <c r="C7" s="8" t="n">
        <v>10</v>
      </c>
    </row>
    <row r="8" customFormat="false" ht="14.25" hidden="false" customHeight="false" outlineLevel="0" collapsed="false">
      <c r="A8" s="8" t="n">
        <v>2.7</v>
      </c>
      <c r="B8" s="8" t="s">
        <v>57</v>
      </c>
      <c r="C8" s="8" t="n">
        <v>9</v>
      </c>
    </row>
    <row r="9" customFormat="false" ht="14.25" hidden="false" customHeight="false" outlineLevel="0" collapsed="false">
      <c r="A9" s="8" t="n">
        <v>3</v>
      </c>
      <c r="B9" s="8" t="n">
        <v>3</v>
      </c>
      <c r="C9" s="8" t="n">
        <v>8</v>
      </c>
    </row>
    <row r="10" customFormat="false" ht="14.25" hidden="false" customHeight="false" outlineLevel="0" collapsed="false">
      <c r="A10" s="8" t="n">
        <v>3.3</v>
      </c>
      <c r="B10" s="8" t="s">
        <v>58</v>
      </c>
      <c r="C10" s="8" t="n">
        <v>7</v>
      </c>
    </row>
    <row r="11" customFormat="false" ht="14.25" hidden="false" customHeight="false" outlineLevel="0" collapsed="false">
      <c r="A11" s="8" t="n">
        <v>3.7</v>
      </c>
      <c r="B11" s="8" t="s">
        <v>59</v>
      </c>
      <c r="C11" s="8" t="n">
        <v>6</v>
      </c>
    </row>
    <row r="12" customFormat="false" ht="14.25" hidden="false" customHeight="false" outlineLevel="0" collapsed="false">
      <c r="A12" s="8" t="n">
        <v>4</v>
      </c>
      <c r="B12" s="8" t="n">
        <v>4</v>
      </c>
      <c r="C12" s="8" t="n">
        <v>5</v>
      </c>
    </row>
    <row r="13" customFormat="false" ht="14.25" hidden="false" customHeight="false" outlineLevel="0" collapsed="false">
      <c r="A13" s="8" t="n">
        <v>4.3</v>
      </c>
      <c r="B13" s="8" t="s">
        <v>60</v>
      </c>
      <c r="C13" s="8" t="n">
        <v>4</v>
      </c>
    </row>
    <row r="14" customFormat="false" ht="14.25" hidden="false" customHeight="false" outlineLevel="0" collapsed="false">
      <c r="A14" s="8" t="n">
        <v>4.7</v>
      </c>
      <c r="B14" s="8" t="s">
        <v>61</v>
      </c>
      <c r="C14" s="8" t="n">
        <v>3</v>
      </c>
    </row>
    <row r="15" customFormat="false" ht="14.25" hidden="false" customHeight="false" outlineLevel="0" collapsed="false">
      <c r="A15" s="8" t="n">
        <v>5</v>
      </c>
      <c r="B15" s="8" t="n">
        <v>5</v>
      </c>
      <c r="C15" s="8" t="n">
        <v>2</v>
      </c>
    </row>
    <row r="16" customFormat="false" ht="14.25" hidden="false" customHeight="false" outlineLevel="0" collapsed="false">
      <c r="A16" s="8" t="n">
        <v>5.3</v>
      </c>
      <c r="B16" s="8" t="s">
        <v>62</v>
      </c>
      <c r="C16" s="8" t="n">
        <v>1</v>
      </c>
    </row>
    <row r="17" customFormat="false" ht="14.25" hidden="false" customHeight="false" outlineLevel="0" collapsed="false">
      <c r="A17" s="8" t="n">
        <v>6</v>
      </c>
      <c r="B17" s="8" t="n">
        <v>6</v>
      </c>
      <c r="C17" s="8" t="n"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2021-05-19T19:41:25Z</dcterms:created>
  <dc:creator>Dennis Clausen</dc:creator>
  <dc:description/>
  <dc:language>de-DE</dc:language>
  <cp:lastModifiedBy/>
  <dcterms:modified xsi:type="dcterms:W3CDTF">2025-01-16T15:13:34Z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